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9095" windowHeight="7425"/>
  </bookViews>
  <sheets>
    <sheet name="q1" sheetId="1" r:id="rId1"/>
    <sheet name="q2" sheetId="2" r:id="rId2"/>
    <sheet name="q2b" sheetId="3" r:id="rId3"/>
    <sheet name="q1b" sheetId="4" r:id="rId4"/>
  </sheets>
  <calcPr calcId="124519" concurrentCalc="0"/>
</workbook>
</file>

<file path=xl/calcChain.xml><?xml version="1.0" encoding="utf-8"?>
<calcChain xmlns="http://schemas.openxmlformats.org/spreadsheetml/2006/main">
  <c r="D3" i="4"/>
  <c r="D4"/>
  <c r="D5"/>
  <c r="D7"/>
  <c r="D6"/>
  <c r="K5" i="3"/>
  <c r="K6"/>
  <c r="K7"/>
  <c r="K8"/>
  <c r="K9"/>
  <c r="J4"/>
  <c r="J5"/>
  <c r="J6"/>
  <c r="J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3"/>
  <c r="H5"/>
  <c r="H6"/>
  <c r="H7"/>
  <c r="H8"/>
  <c r="H9"/>
  <c r="H10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"/>
  <c r="D3"/>
  <c r="D4"/>
  <c r="D5"/>
  <c r="D6"/>
  <c r="E6"/>
  <c r="D7"/>
  <c r="D8"/>
  <c r="D11"/>
  <c r="D4" i="2"/>
  <c r="D10" i="3"/>
  <c r="D9"/>
  <c r="D6" i="2"/>
  <c r="D7"/>
  <c r="E3"/>
  <c r="D8"/>
  <c r="E4"/>
  <c r="D9"/>
  <c r="E5"/>
  <c r="E6"/>
  <c r="E7"/>
  <c r="F3"/>
  <c r="E8"/>
  <c r="F4"/>
  <c r="E9"/>
  <c r="F5"/>
  <c r="F6"/>
  <c r="F7"/>
  <c r="G3"/>
  <c r="F8"/>
  <c r="G4"/>
  <c r="F9"/>
  <c r="G5"/>
  <c r="G6"/>
  <c r="G7"/>
  <c r="H3"/>
  <c r="G8"/>
  <c r="H4"/>
  <c r="G9"/>
  <c r="H5"/>
  <c r="H6"/>
  <c r="H7"/>
  <c r="I3"/>
  <c r="H8"/>
  <c r="I4"/>
  <c r="H9"/>
  <c r="I5"/>
  <c r="I6"/>
  <c r="I7"/>
  <c r="J3"/>
  <c r="I8"/>
  <c r="J4"/>
  <c r="I9"/>
  <c r="J5"/>
  <c r="J6"/>
  <c r="J7"/>
  <c r="K3"/>
  <c r="J8"/>
  <c r="K4"/>
  <c r="J9"/>
  <c r="K5"/>
  <c r="K6"/>
  <c r="K7"/>
  <c r="L3"/>
  <c r="K8"/>
  <c r="L4"/>
  <c r="K9"/>
  <c r="L5"/>
  <c r="L6"/>
  <c r="L7"/>
  <c r="M3"/>
  <c r="L8"/>
  <c r="M4"/>
  <c r="L9"/>
  <c r="M5"/>
  <c r="M6"/>
  <c r="M7"/>
  <c r="N3"/>
  <c r="M8"/>
  <c r="N4"/>
  <c r="M9"/>
  <c r="N5"/>
  <c r="N6"/>
  <c r="N7"/>
  <c r="O3"/>
  <c r="N8"/>
  <c r="O4"/>
  <c r="N9"/>
  <c r="O5"/>
  <c r="O6"/>
  <c r="O7"/>
  <c r="P3"/>
  <c r="O8"/>
  <c r="P4"/>
  <c r="O9"/>
  <c r="P5"/>
  <c r="P6"/>
  <c r="P7"/>
  <c r="Q3"/>
  <c r="P8"/>
  <c r="Q4"/>
  <c r="P9"/>
  <c r="Q5"/>
  <c r="Q6"/>
  <c r="Q7"/>
  <c r="R3"/>
  <c r="Q8"/>
  <c r="R4"/>
  <c r="Q9"/>
  <c r="R5"/>
  <c r="R6"/>
  <c r="R7"/>
  <c r="S3"/>
  <c r="R8"/>
  <c r="S4"/>
  <c r="R9"/>
  <c r="S5"/>
  <c r="S6"/>
  <c r="S7"/>
  <c r="T3"/>
  <c r="S8"/>
  <c r="T4"/>
  <c r="S9"/>
  <c r="T5"/>
  <c r="T6"/>
  <c r="T7"/>
  <c r="U3"/>
  <c r="T8"/>
  <c r="U4"/>
  <c r="T9"/>
  <c r="U5"/>
  <c r="U6"/>
  <c r="U7"/>
  <c r="V3"/>
  <c r="U8"/>
  <c r="V4"/>
  <c r="U9"/>
  <c r="V5"/>
  <c r="V6"/>
  <c r="V7"/>
  <c r="W3"/>
  <c r="V8"/>
  <c r="W4"/>
  <c r="V9"/>
  <c r="W5"/>
  <c r="W6"/>
  <c r="W7"/>
  <c r="X3"/>
  <c r="W8"/>
  <c r="X4"/>
  <c r="W9"/>
  <c r="X5"/>
  <c r="X6"/>
  <c r="X7"/>
  <c r="Y3"/>
  <c r="X8"/>
  <c r="Y4"/>
  <c r="X9"/>
  <c r="Y5"/>
  <c r="Y6"/>
  <c r="Y7"/>
  <c r="Z3"/>
  <c r="Y8"/>
  <c r="Z4"/>
  <c r="Y9"/>
  <c r="Z5"/>
  <c r="Z6"/>
  <c r="Z7"/>
  <c r="AA3"/>
  <c r="Z8"/>
  <c r="AA4"/>
  <c r="Z9"/>
  <c r="AA5"/>
  <c r="AA6"/>
  <c r="AA7"/>
  <c r="AB3"/>
  <c r="AA8"/>
  <c r="AB4"/>
  <c r="AA9"/>
  <c r="AB5"/>
  <c r="AB6"/>
  <c r="AB7"/>
  <c r="AC3"/>
  <c r="AB8"/>
  <c r="AC4"/>
  <c r="AB9"/>
  <c r="AC5"/>
  <c r="AC6"/>
  <c r="AC7"/>
  <c r="AD3"/>
  <c r="AC8"/>
  <c r="AD4"/>
  <c r="AC9"/>
  <c r="AD5"/>
  <c r="AD6"/>
  <c r="AD7"/>
  <c r="AE3"/>
  <c r="AD8"/>
  <c r="AE4"/>
  <c r="AD9"/>
  <c r="AE5"/>
  <c r="AE6"/>
  <c r="AE7"/>
  <c r="AF3"/>
  <c r="AE8"/>
  <c r="AF4"/>
  <c r="AE9"/>
  <c r="AF5"/>
  <c r="AF6"/>
  <c r="AF7"/>
  <c r="AG3"/>
  <c r="AF8"/>
  <c r="AG4"/>
  <c r="AF9"/>
  <c r="AG5"/>
  <c r="AG6"/>
  <c r="AG7"/>
  <c r="AH3"/>
  <c r="AG8"/>
  <c r="AH4"/>
  <c r="AG9"/>
  <c r="AH5"/>
  <c r="AH6"/>
  <c r="AH7"/>
  <c r="AI3"/>
  <c r="AH8"/>
  <c r="AI4"/>
  <c r="AH9"/>
  <c r="AI5"/>
  <c r="AI6"/>
  <c r="AI7"/>
  <c r="AJ3"/>
  <c r="AI8"/>
  <c r="AJ4"/>
  <c r="AI9"/>
  <c r="AJ5"/>
  <c r="AJ6"/>
  <c r="AJ7"/>
  <c r="AK3"/>
  <c r="AJ8"/>
  <c r="AK4"/>
  <c r="AJ9"/>
  <c r="AK5"/>
  <c r="AK6"/>
  <c r="AK7"/>
  <c r="AL3"/>
  <c r="AK8"/>
  <c r="AL4"/>
  <c r="AK9"/>
  <c r="AL5"/>
  <c r="AL6"/>
  <c r="AL7"/>
  <c r="AM3"/>
  <c r="AL8"/>
  <c r="AM4"/>
  <c r="AL9"/>
  <c r="AM5"/>
  <c r="AM6"/>
  <c r="AM7"/>
  <c r="AN3"/>
  <c r="AM8"/>
  <c r="AN4"/>
  <c r="AM9"/>
  <c r="AN5"/>
  <c r="AN6"/>
  <c r="AN7"/>
  <c r="AO3"/>
  <c r="AN8"/>
  <c r="AO4"/>
  <c r="AN9"/>
  <c r="AO5"/>
  <c r="AO6"/>
  <c r="AO7"/>
  <c r="AP3"/>
  <c r="AO8"/>
  <c r="AP4"/>
  <c r="AO9"/>
  <c r="AP5"/>
  <c r="AP6"/>
  <c r="AP7"/>
  <c r="AQ3"/>
  <c r="AP8"/>
  <c r="AQ4"/>
  <c r="AP9"/>
  <c r="AQ5"/>
  <c r="AQ6"/>
  <c r="AQ7"/>
  <c r="AR3"/>
  <c r="AQ8"/>
  <c r="AR4"/>
  <c r="AQ9"/>
  <c r="AR5"/>
  <c r="AR6"/>
  <c r="AR7"/>
  <c r="AS3"/>
  <c r="AR8"/>
  <c r="AS4"/>
  <c r="AR9"/>
  <c r="AS5"/>
  <c r="AS6"/>
  <c r="AS7"/>
  <c r="AT3"/>
  <c r="AS8"/>
  <c r="AT4"/>
  <c r="AS9"/>
  <c r="AT5"/>
  <c r="AT6"/>
  <c r="AT7"/>
  <c r="AU3"/>
  <c r="AT8"/>
  <c r="AU4"/>
  <c r="AT9"/>
  <c r="AU5"/>
  <c r="AU6"/>
  <c r="AU7"/>
  <c r="AV3"/>
  <c r="AU8"/>
  <c r="AV4"/>
  <c r="AU9"/>
  <c r="AV5"/>
  <c r="AV6"/>
  <c r="AV7"/>
  <c r="AW3"/>
  <c r="AV8"/>
  <c r="AW4"/>
  <c r="AV9"/>
  <c r="AW5"/>
  <c r="AW6"/>
  <c r="AW7"/>
  <c r="AX3"/>
  <c r="AW8"/>
  <c r="AX4"/>
  <c r="AW9"/>
  <c r="AX5"/>
  <c r="AX6"/>
  <c r="AX7"/>
  <c r="AY3"/>
  <c r="AX8"/>
  <c r="AY4"/>
  <c r="AX9"/>
  <c r="AY5"/>
  <c r="AY6"/>
  <c r="AY7"/>
  <c r="AZ3"/>
  <c r="AY8"/>
  <c r="AZ4"/>
  <c r="AY9"/>
  <c r="AZ5"/>
  <c r="AZ6"/>
  <c r="AZ7"/>
  <c r="BA3"/>
  <c r="AZ8"/>
  <c r="BA4"/>
  <c r="AZ9"/>
  <c r="BA5"/>
  <c r="BA6"/>
  <c r="BA7"/>
  <c r="BB3"/>
  <c r="BA8"/>
  <c r="BB4"/>
  <c r="BA9"/>
  <c r="BB5"/>
  <c r="BB6"/>
  <c r="BB9"/>
  <c r="BB8"/>
  <c r="BB7"/>
  <c r="D5"/>
  <c r="D3"/>
  <c r="E3" i="1"/>
  <c r="E4"/>
  <c r="E5"/>
  <c r="E6"/>
  <c r="F3"/>
  <c r="E7"/>
  <c r="F4"/>
  <c r="F5"/>
  <c r="F6"/>
  <c r="G3"/>
  <c r="F7"/>
  <c r="G4"/>
  <c r="G5"/>
  <c r="G6"/>
  <c r="H3"/>
  <c r="G7"/>
  <c r="H4"/>
  <c r="H5"/>
  <c r="H6"/>
  <c r="I3"/>
  <c r="H7"/>
  <c r="I4"/>
  <c r="I5"/>
  <c r="I6"/>
  <c r="J3"/>
  <c r="I7"/>
  <c r="J4"/>
  <c r="J5"/>
  <c r="J6"/>
  <c r="K3"/>
  <c r="J7"/>
  <c r="K4"/>
  <c r="K5"/>
  <c r="K6"/>
  <c r="L3"/>
  <c r="K7"/>
  <c r="L4"/>
  <c r="L5"/>
  <c r="L6"/>
  <c r="M3"/>
  <c r="L7"/>
  <c r="M4"/>
  <c r="M5"/>
  <c r="M6"/>
  <c r="N3"/>
  <c r="M7"/>
  <c r="N4"/>
  <c r="N5"/>
  <c r="N6"/>
  <c r="O3"/>
  <c r="N7"/>
  <c r="O4"/>
  <c r="O5"/>
  <c r="O6"/>
  <c r="P3"/>
  <c r="O7"/>
  <c r="P4"/>
  <c r="P5"/>
  <c r="P6"/>
  <c r="Q3"/>
  <c r="P7"/>
  <c r="Q4"/>
  <c r="Q5"/>
  <c r="Q6"/>
  <c r="R3"/>
  <c r="Q7"/>
  <c r="R4"/>
  <c r="R5"/>
  <c r="R6"/>
  <c r="S3"/>
  <c r="R7"/>
  <c r="S4"/>
  <c r="S5"/>
  <c r="S6"/>
  <c r="T3"/>
  <c r="S7"/>
  <c r="T4"/>
  <c r="T5"/>
  <c r="T6"/>
  <c r="U3"/>
  <c r="T7"/>
  <c r="U4"/>
  <c r="U5"/>
  <c r="U6"/>
  <c r="V3"/>
  <c r="U7"/>
  <c r="V4"/>
  <c r="V5"/>
  <c r="V6"/>
  <c r="W3"/>
  <c r="V7"/>
  <c r="W4"/>
  <c r="W5"/>
  <c r="W6"/>
  <c r="X3"/>
  <c r="W7"/>
  <c r="X4"/>
  <c r="X5"/>
  <c r="X6"/>
  <c r="Y3"/>
  <c r="X7"/>
  <c r="Y4"/>
  <c r="Y5"/>
  <c r="Y6"/>
  <c r="Z3"/>
  <c r="Y7"/>
  <c r="Z4"/>
  <c r="Z5"/>
  <c r="Z6"/>
  <c r="AA3"/>
  <c r="Z7"/>
  <c r="AA4"/>
  <c r="AA5"/>
  <c r="AA6"/>
  <c r="AB3"/>
  <c r="AA7"/>
  <c r="AB4"/>
  <c r="AB5"/>
  <c r="AB6"/>
  <c r="AC3"/>
  <c r="AB7"/>
  <c r="AC4"/>
  <c r="AC5"/>
  <c r="AC6"/>
  <c r="AD3"/>
  <c r="AC7"/>
  <c r="AD4"/>
  <c r="AD5"/>
  <c r="AD6"/>
  <c r="AE3"/>
  <c r="AD7"/>
  <c r="AE4"/>
  <c r="AE5"/>
  <c r="AE6"/>
  <c r="AF3"/>
  <c r="AE7"/>
  <c r="AF4"/>
  <c r="AF5"/>
  <c r="AF6"/>
  <c r="AG3"/>
  <c r="AF7"/>
  <c r="AG4"/>
  <c r="AG5"/>
  <c r="AG6"/>
  <c r="AH3"/>
  <c r="AG7"/>
  <c r="AH4"/>
  <c r="AH5"/>
  <c r="AH6"/>
  <c r="AI3"/>
  <c r="AH7"/>
  <c r="AI4"/>
  <c r="AI5"/>
  <c r="AI6"/>
  <c r="AJ3"/>
  <c r="AI7"/>
  <c r="AJ4"/>
  <c r="AJ5"/>
  <c r="AJ6"/>
  <c r="AK3"/>
  <c r="AJ7"/>
  <c r="AK4"/>
  <c r="AK5"/>
  <c r="AK6"/>
  <c r="AL3"/>
  <c r="AK7"/>
  <c r="AL4"/>
  <c r="AL5"/>
  <c r="AL6"/>
  <c r="AM3"/>
  <c r="AL7"/>
  <c r="AM4"/>
  <c r="AM5"/>
  <c r="AM6"/>
  <c r="AN3"/>
  <c r="AM7"/>
  <c r="AN4"/>
  <c r="AN5"/>
  <c r="AN6"/>
  <c r="AO3"/>
  <c r="AN7"/>
  <c r="AO4"/>
  <c r="AO5"/>
  <c r="AO6"/>
  <c r="AP3"/>
  <c r="AO7"/>
  <c r="AP4"/>
  <c r="AP5"/>
  <c r="AP6"/>
  <c r="AQ3"/>
  <c r="AP7"/>
  <c r="AQ4"/>
  <c r="AQ5"/>
  <c r="AQ6"/>
  <c r="AR3"/>
  <c r="AQ7"/>
  <c r="AR4"/>
  <c r="AR5"/>
  <c r="AR6"/>
  <c r="AS3"/>
  <c r="AR7"/>
  <c r="AS4"/>
  <c r="AS5"/>
  <c r="AS6"/>
  <c r="AT3"/>
  <c r="AS7"/>
  <c r="AT4"/>
  <c r="AT5"/>
  <c r="AT6"/>
  <c r="AU3"/>
  <c r="AT7"/>
  <c r="AU4"/>
  <c r="AU5"/>
  <c r="AU6"/>
  <c r="AV3"/>
  <c r="AU7"/>
  <c r="AV4"/>
  <c r="AV5"/>
  <c r="AV6"/>
  <c r="AW3"/>
  <c r="AV7"/>
  <c r="AW4"/>
  <c r="AW5"/>
  <c r="AW6"/>
  <c r="AX3"/>
  <c r="AW7"/>
  <c r="AX4"/>
  <c r="AX5"/>
  <c r="AX6"/>
  <c r="AY3"/>
  <c r="AX7"/>
  <c r="AY4"/>
  <c r="AY5"/>
  <c r="AY6"/>
  <c r="AZ3"/>
  <c r="AY7"/>
  <c r="AZ4"/>
  <c r="AZ5"/>
  <c r="AZ7"/>
  <c r="BA4"/>
  <c r="AZ6"/>
  <c r="BA3"/>
  <c r="D5"/>
  <c r="D6"/>
  <c r="D7"/>
  <c r="D3"/>
  <c r="D4"/>
  <c r="BA5"/>
  <c r="BA7"/>
  <c r="BA6"/>
</calcChain>
</file>

<file path=xl/sharedStrings.xml><?xml version="1.0" encoding="utf-8"?>
<sst xmlns="http://schemas.openxmlformats.org/spreadsheetml/2006/main" count="199" uniqueCount="84">
  <si>
    <t>N=0</t>
  </si>
  <si>
    <t>N=1</t>
    <phoneticPr fontId="1" type="noConversion"/>
  </si>
  <si>
    <t>N=2</t>
    <phoneticPr fontId="1" type="noConversion"/>
  </si>
  <si>
    <t>N=3</t>
  </si>
  <si>
    <t>N=4</t>
  </si>
  <si>
    <t>N=5</t>
  </si>
  <si>
    <t>N=6</t>
  </si>
  <si>
    <t>N=7</t>
  </si>
  <si>
    <t>N=8</t>
  </si>
  <si>
    <t>N=9</t>
  </si>
  <si>
    <t>N=10</t>
  </si>
  <si>
    <t>N=11</t>
  </si>
  <si>
    <t>N=12</t>
  </si>
  <si>
    <t>N=13</t>
  </si>
  <si>
    <t>N=14</t>
  </si>
  <si>
    <t>N=15</t>
  </si>
  <si>
    <t>N=16</t>
  </si>
  <si>
    <t>N=17</t>
  </si>
  <si>
    <t>N=18</t>
  </si>
  <si>
    <t>N=19</t>
  </si>
  <si>
    <t>N=20</t>
  </si>
  <si>
    <t>N=21</t>
  </si>
  <si>
    <t>N=22</t>
  </si>
  <si>
    <t>N=23</t>
  </si>
  <si>
    <t>N=24</t>
  </si>
  <si>
    <t>N=25</t>
  </si>
  <si>
    <t>N=26</t>
  </si>
  <si>
    <t>N=27</t>
  </si>
  <si>
    <t>N=28</t>
  </si>
  <si>
    <t>N=29</t>
  </si>
  <si>
    <t>N=30</t>
  </si>
  <si>
    <t>N=31</t>
  </si>
  <si>
    <t>N=32</t>
  </si>
  <si>
    <t>N=33</t>
  </si>
  <si>
    <t>N=34</t>
  </si>
  <si>
    <t>N=35</t>
  </si>
  <si>
    <t>N=36</t>
  </si>
  <si>
    <t>N=37</t>
  </si>
  <si>
    <t>N=38</t>
  </si>
  <si>
    <t>N=39</t>
  </si>
  <si>
    <t>N=40</t>
  </si>
  <si>
    <t>N=41</t>
  </si>
  <si>
    <t>N=42</t>
  </si>
  <si>
    <t>N=43</t>
  </si>
  <si>
    <t>N=44</t>
  </si>
  <si>
    <t>N=45</t>
  </si>
  <si>
    <t>N=46</t>
  </si>
  <si>
    <t>N=47</t>
  </si>
  <si>
    <t>N=48</t>
  </si>
  <si>
    <t>N=49</t>
  </si>
  <si>
    <t>N=50</t>
  </si>
  <si>
    <t>i</t>
    <phoneticPr fontId="1" type="noConversion"/>
  </si>
  <si>
    <r>
      <t>R'</t>
    </r>
    <r>
      <rPr>
        <vertAlign val="subscript"/>
        <sz val="10"/>
        <rFont val="Verdana"/>
      </rPr>
      <t>i</t>
    </r>
  </si>
  <si>
    <t>CPU</t>
    <phoneticPr fontId="1" type="noConversion"/>
  </si>
  <si>
    <t>-</t>
    <phoneticPr fontId="1" type="noConversion"/>
  </si>
  <si>
    <t>DISK</t>
    <phoneticPr fontId="1" type="noConversion"/>
  </si>
  <si>
    <t>X</t>
    <phoneticPr fontId="1" type="noConversion"/>
  </si>
  <si>
    <t>Nhat_i</t>
    <phoneticPr fontId="1" type="noConversion"/>
  </si>
  <si>
    <t>N=1</t>
  </si>
  <si>
    <t>N=2</t>
  </si>
  <si>
    <t>i</t>
  </si>
  <si>
    <t>CPU</t>
  </si>
  <si>
    <t>-</t>
  </si>
  <si>
    <t>DISK</t>
  </si>
  <si>
    <t>…</t>
  </si>
  <si>
    <t>SLOW DISK</t>
  </si>
  <si>
    <t>FAST DISK</t>
  </si>
  <si>
    <t>NEW FAST DISK</t>
  </si>
  <si>
    <t>N</t>
  </si>
  <si>
    <t>N/[Z+sum(Di)]</t>
  </si>
  <si>
    <t>1/(15+39.13) = 1/54.13 = 0.018</t>
  </si>
  <si>
    <t>2/54.13=0.036</t>
  </si>
  <si>
    <t>Min(0.06, 0.018) = 0.018 req/sec</t>
  </si>
  <si>
    <t>Min(0.06, 0.036) = 0.036 req/sec</t>
  </si>
  <si>
    <t>Min(0.06,0.054) = 0.054 req/sec</t>
  </si>
  <si>
    <t>N/[Z+sum(Di)] for new system</t>
  </si>
  <si>
    <t>X(N) for new system</t>
  </si>
  <si>
    <t>X(N) for old system</t>
  </si>
  <si>
    <t>1/(15+10) = 0.04</t>
  </si>
  <si>
    <t xml:space="preserve">Min(1/3, 0.08) = 0.08 </t>
  </si>
  <si>
    <t xml:space="preserve">Min(1/3, 0.04) = 0.04 </t>
  </si>
  <si>
    <t>1/3=0.34</t>
  </si>
  <si>
    <t>New System</t>
  </si>
  <si>
    <t>Old System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</si>
</sst>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bscript"/>
      <sz val="10"/>
      <name val="Verdana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8" xfId="0" applyBorder="1"/>
    <xf numFmtId="0" fontId="0" fillId="0" borderId="6" xfId="0" applyBorder="1"/>
    <xf numFmtId="0" fontId="0" fillId="0" borderId="9" xfId="0" applyBorder="1"/>
    <xf numFmtId="0" fontId="0" fillId="0" borderId="10" xfId="0" applyBorder="1"/>
    <xf numFmtId="0" fontId="0" fillId="0" borderId="12" xfId="0" applyBorder="1"/>
    <xf numFmtId="0" fontId="0" fillId="0" borderId="14" xfId="0" applyBorder="1"/>
    <xf numFmtId="164" fontId="0" fillId="0" borderId="6" xfId="0" applyNumberFormat="1" applyBorder="1"/>
    <xf numFmtId="164" fontId="0" fillId="0" borderId="7" xfId="0" applyNumberFormat="1" applyBorder="1"/>
    <xf numFmtId="164" fontId="0" fillId="0" borderId="0" xfId="0" applyNumberFormat="1"/>
    <xf numFmtId="164" fontId="0" fillId="0" borderId="10" xfId="0" applyNumberFormat="1" applyBorder="1"/>
    <xf numFmtId="164" fontId="0" fillId="0" borderId="0" xfId="0" applyNumberFormat="1" applyBorder="1"/>
    <xf numFmtId="164" fontId="0" fillId="0" borderId="13" xfId="0" applyNumberFormat="1" applyBorder="1"/>
    <xf numFmtId="164" fontId="0" fillId="0" borderId="11" xfId="0" applyNumberFormat="1" applyBorder="1"/>
    <xf numFmtId="0" fontId="0" fillId="0" borderId="15" xfId="0" applyBorder="1"/>
    <xf numFmtId="164" fontId="0" fillId="0" borderId="15" xfId="0" applyNumberFormat="1" applyBorder="1"/>
    <xf numFmtId="164" fontId="0" fillId="0" borderId="16" xfId="0" applyNumberFormat="1" applyBorder="1"/>
    <xf numFmtId="164" fontId="0" fillId="0" borderId="17" xfId="0" applyNumberFormat="1" applyBorder="1"/>
    <xf numFmtId="164" fontId="0" fillId="0" borderId="18" xfId="0" applyNumberFormat="1" applyBorder="1"/>
    <xf numFmtId="164" fontId="0" fillId="0" borderId="19" xfId="0" applyNumberFormat="1" applyBorder="1"/>
    <xf numFmtId="164" fontId="0" fillId="0" borderId="20" xfId="0" applyNumberFormat="1" applyBorder="1"/>
    <xf numFmtId="164" fontId="0" fillId="0" borderId="21" xfId="0" applyNumberFormat="1" applyBorder="1"/>
    <xf numFmtId="0" fontId="0" fillId="0" borderId="22" xfId="0" applyBorder="1"/>
    <xf numFmtId="164" fontId="0" fillId="0" borderId="23" xfId="0" applyNumberFormat="1" applyBorder="1"/>
    <xf numFmtId="164" fontId="0" fillId="0" borderId="24" xfId="0" applyNumberFormat="1" applyBorder="1"/>
    <xf numFmtId="0" fontId="0" fillId="0" borderId="25" xfId="0" applyBorder="1"/>
    <xf numFmtId="164" fontId="0" fillId="0" borderId="26" xfId="0" applyNumberFormat="1" applyBorder="1"/>
    <xf numFmtId="164" fontId="0" fillId="0" borderId="27" xfId="0" applyNumberFormat="1" applyBorder="1"/>
    <xf numFmtId="0" fontId="0" fillId="0" borderId="16" xfId="0" applyBorder="1"/>
    <xf numFmtId="0" fontId="0" fillId="0" borderId="15" xfId="0" applyFill="1" applyBorder="1"/>
    <xf numFmtId="164" fontId="0" fillId="0" borderId="15" xfId="0" applyNumberFormat="1" applyFill="1" applyBorder="1"/>
    <xf numFmtId="0" fontId="2" fillId="0" borderId="15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2" fillId="0" borderId="0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tx>
            <c:strRef>
              <c:f>q2b!$N$1</c:f>
              <c:strCache>
                <c:ptCount val="1"/>
                <c:pt idx="0">
                  <c:v>New System</c:v>
                </c:pt>
              </c:strCache>
            </c:strRef>
          </c:tx>
          <c:val>
            <c:numRef>
              <c:f>q2b!$N$2:$N$41</c:f>
              <c:numCache>
                <c:formatCode>General</c:formatCode>
                <c:ptCount val="40"/>
                <c:pt idx="0">
                  <c:v>1.7999999999999999E-2</c:v>
                </c:pt>
                <c:pt idx="1">
                  <c:v>3.5999999999999997E-2</c:v>
                </c:pt>
                <c:pt idx="2">
                  <c:v>5.3999999999999999E-2</c:v>
                </c:pt>
                <c:pt idx="3">
                  <c:v>0.06</c:v>
                </c:pt>
                <c:pt idx="4">
                  <c:v>0.06</c:v>
                </c:pt>
                <c:pt idx="5">
                  <c:v>0.06</c:v>
                </c:pt>
                <c:pt idx="6">
                  <c:v>0.06</c:v>
                </c:pt>
                <c:pt idx="7">
                  <c:v>0.06</c:v>
                </c:pt>
                <c:pt idx="8">
                  <c:v>0.06</c:v>
                </c:pt>
                <c:pt idx="9">
                  <c:v>0.06</c:v>
                </c:pt>
                <c:pt idx="10">
                  <c:v>0.06</c:v>
                </c:pt>
                <c:pt idx="11">
                  <c:v>0.06</c:v>
                </c:pt>
                <c:pt idx="12">
                  <c:v>0.06</c:v>
                </c:pt>
                <c:pt idx="13">
                  <c:v>0.06</c:v>
                </c:pt>
                <c:pt idx="14">
                  <c:v>0.06</c:v>
                </c:pt>
                <c:pt idx="15">
                  <c:v>0.06</c:v>
                </c:pt>
                <c:pt idx="16">
                  <c:v>0.06</c:v>
                </c:pt>
                <c:pt idx="17">
                  <c:v>0.06</c:v>
                </c:pt>
                <c:pt idx="18">
                  <c:v>0.06</c:v>
                </c:pt>
                <c:pt idx="19">
                  <c:v>0.06</c:v>
                </c:pt>
                <c:pt idx="20">
                  <c:v>0.06</c:v>
                </c:pt>
                <c:pt idx="21">
                  <c:v>0.06</c:v>
                </c:pt>
                <c:pt idx="22">
                  <c:v>0.06</c:v>
                </c:pt>
                <c:pt idx="23">
                  <c:v>0.06</c:v>
                </c:pt>
                <c:pt idx="24">
                  <c:v>0.06</c:v>
                </c:pt>
                <c:pt idx="25">
                  <c:v>0.06</c:v>
                </c:pt>
                <c:pt idx="26">
                  <c:v>0.06</c:v>
                </c:pt>
                <c:pt idx="27">
                  <c:v>0.06</c:v>
                </c:pt>
                <c:pt idx="28">
                  <c:v>0.06</c:v>
                </c:pt>
                <c:pt idx="29">
                  <c:v>0.06</c:v>
                </c:pt>
                <c:pt idx="30">
                  <c:v>0.06</c:v>
                </c:pt>
                <c:pt idx="31">
                  <c:v>0.06</c:v>
                </c:pt>
                <c:pt idx="32">
                  <c:v>0.06</c:v>
                </c:pt>
                <c:pt idx="33">
                  <c:v>0.06</c:v>
                </c:pt>
                <c:pt idx="34">
                  <c:v>0.06</c:v>
                </c:pt>
                <c:pt idx="35">
                  <c:v>0.06</c:v>
                </c:pt>
                <c:pt idx="36">
                  <c:v>0.06</c:v>
                </c:pt>
                <c:pt idx="37">
                  <c:v>0.06</c:v>
                </c:pt>
                <c:pt idx="38">
                  <c:v>0.06</c:v>
                </c:pt>
                <c:pt idx="39">
                  <c:v>0.06</c:v>
                </c:pt>
              </c:numCache>
            </c:numRef>
          </c:val>
        </c:ser>
        <c:ser>
          <c:idx val="1"/>
          <c:order val="1"/>
          <c:tx>
            <c:strRef>
              <c:f>q2b!$O$1</c:f>
              <c:strCache>
                <c:ptCount val="1"/>
                <c:pt idx="0">
                  <c:v>Old System</c:v>
                </c:pt>
              </c:strCache>
            </c:strRef>
          </c:tx>
          <c:val>
            <c:numRef>
              <c:f>q2b!$O$2:$O$41</c:f>
              <c:numCache>
                <c:formatCode>General</c:formatCode>
                <c:ptCount val="40"/>
                <c:pt idx="0">
                  <c:v>0.04</c:v>
                </c:pt>
                <c:pt idx="1">
                  <c:v>0.08</c:v>
                </c:pt>
                <c:pt idx="2">
                  <c:v>0.12</c:v>
                </c:pt>
                <c:pt idx="3">
                  <c:v>2.8799999999999997E-3</c:v>
                </c:pt>
                <c:pt idx="4">
                  <c:v>3.5999999999999999E-3</c:v>
                </c:pt>
                <c:pt idx="5">
                  <c:v>4.3199999999999992E-3</c:v>
                </c:pt>
                <c:pt idx="6">
                  <c:v>5.0400000000000002E-3</c:v>
                </c:pt>
                <c:pt idx="7">
                  <c:v>5.7599999999999995E-3</c:v>
                </c:pt>
                <c:pt idx="8">
                  <c:v>0.34</c:v>
                </c:pt>
                <c:pt idx="9">
                  <c:v>0.34</c:v>
                </c:pt>
                <c:pt idx="10">
                  <c:v>0.34</c:v>
                </c:pt>
                <c:pt idx="11">
                  <c:v>0.34</c:v>
                </c:pt>
                <c:pt idx="12">
                  <c:v>0.34</c:v>
                </c:pt>
                <c:pt idx="13">
                  <c:v>0.34</c:v>
                </c:pt>
                <c:pt idx="14">
                  <c:v>0.34</c:v>
                </c:pt>
                <c:pt idx="15">
                  <c:v>0.34</c:v>
                </c:pt>
                <c:pt idx="16">
                  <c:v>0.34</c:v>
                </c:pt>
                <c:pt idx="17">
                  <c:v>0.34</c:v>
                </c:pt>
                <c:pt idx="18">
                  <c:v>0.34</c:v>
                </c:pt>
                <c:pt idx="19">
                  <c:v>0.34</c:v>
                </c:pt>
                <c:pt idx="20">
                  <c:v>0.34</c:v>
                </c:pt>
                <c:pt idx="21">
                  <c:v>0.34</c:v>
                </c:pt>
                <c:pt idx="22">
                  <c:v>0.34</c:v>
                </c:pt>
                <c:pt idx="23">
                  <c:v>0.34</c:v>
                </c:pt>
                <c:pt idx="24">
                  <c:v>0.34</c:v>
                </c:pt>
                <c:pt idx="25">
                  <c:v>0.34</c:v>
                </c:pt>
                <c:pt idx="26">
                  <c:v>0.34</c:v>
                </c:pt>
                <c:pt idx="27">
                  <c:v>0.34</c:v>
                </c:pt>
                <c:pt idx="28">
                  <c:v>0.34</c:v>
                </c:pt>
                <c:pt idx="29">
                  <c:v>0.34</c:v>
                </c:pt>
                <c:pt idx="30">
                  <c:v>0.34</c:v>
                </c:pt>
                <c:pt idx="31">
                  <c:v>0.34</c:v>
                </c:pt>
                <c:pt idx="32">
                  <c:v>0.34</c:v>
                </c:pt>
                <c:pt idx="33">
                  <c:v>0.34</c:v>
                </c:pt>
                <c:pt idx="34">
                  <c:v>0.34</c:v>
                </c:pt>
                <c:pt idx="35">
                  <c:v>0.34</c:v>
                </c:pt>
                <c:pt idx="36">
                  <c:v>0.34</c:v>
                </c:pt>
                <c:pt idx="37">
                  <c:v>0.34</c:v>
                </c:pt>
                <c:pt idx="38">
                  <c:v>0.34</c:v>
                </c:pt>
                <c:pt idx="39">
                  <c:v>0.34</c:v>
                </c:pt>
              </c:numCache>
            </c:numRef>
          </c:val>
        </c:ser>
        <c:marker val="1"/>
        <c:axId val="55233152"/>
        <c:axId val="55239040"/>
      </c:lineChart>
      <c:catAx>
        <c:axId val="55233152"/>
        <c:scaling>
          <c:orientation val="minMax"/>
        </c:scaling>
        <c:axPos val="b"/>
        <c:tickLblPos val="nextTo"/>
        <c:crossAx val="55239040"/>
        <c:crosses val="autoZero"/>
        <c:auto val="1"/>
        <c:lblAlgn val="ctr"/>
        <c:lblOffset val="100"/>
      </c:catAx>
      <c:valAx>
        <c:axId val="55239040"/>
        <c:scaling>
          <c:orientation val="minMax"/>
        </c:scaling>
        <c:axPos val="l"/>
        <c:majorGridlines/>
        <c:numFmt formatCode="General" sourceLinked="1"/>
        <c:tickLblPos val="nextTo"/>
        <c:crossAx val="55233152"/>
        <c:crosses val="autoZero"/>
        <c:crossBetween val="between"/>
      </c:valAx>
    </c:plotArea>
    <c:legend>
      <c:legendPos val="r"/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1876425</xdr:colOff>
      <xdr:row>22</xdr:row>
      <xdr:rowOff>171450</xdr:rowOff>
    </xdr:from>
    <xdr:to>
      <xdr:col>11</xdr:col>
      <xdr:colOff>333375</xdr:colOff>
      <xdr:row>37</xdr:row>
      <xdr:rowOff>57150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A16"/>
  <sheetViews>
    <sheetView tabSelected="1" workbookViewId="0">
      <selection activeCell="D6" sqref="D6"/>
    </sheetView>
  </sheetViews>
  <sheetFormatPr defaultRowHeight="15"/>
  <cols>
    <col min="1" max="1" width="6.85546875" bestFit="1" customWidth="1"/>
    <col min="2" max="2" width="5" bestFit="1" customWidth="1"/>
    <col min="3" max="3" width="5.5703125" bestFit="1" customWidth="1"/>
    <col min="4" max="53" width="6.5703125" bestFit="1" customWidth="1"/>
  </cols>
  <sheetData>
    <row r="1" spans="1:53">
      <c r="A1" s="1"/>
      <c r="B1" s="2"/>
      <c r="C1" s="3" t="s">
        <v>0</v>
      </c>
      <c r="D1" s="3" t="s">
        <v>1</v>
      </c>
      <c r="E1" s="3" t="s">
        <v>2</v>
      </c>
      <c r="F1" s="4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  <c r="Z1" t="s">
        <v>23</v>
      </c>
      <c r="AA1" t="s">
        <v>24</v>
      </c>
      <c r="AB1" t="s">
        <v>25</v>
      </c>
      <c r="AC1" t="s">
        <v>26</v>
      </c>
      <c r="AD1" t="s">
        <v>27</v>
      </c>
      <c r="AE1" t="s">
        <v>28</v>
      </c>
      <c r="AF1" t="s">
        <v>29</v>
      </c>
      <c r="AG1" t="s">
        <v>30</v>
      </c>
      <c r="AH1" t="s">
        <v>31</v>
      </c>
      <c r="AI1" t="s">
        <v>32</v>
      </c>
      <c r="AJ1" t="s">
        <v>33</v>
      </c>
      <c r="AK1" t="s">
        <v>34</v>
      </c>
      <c r="AL1" t="s">
        <v>35</v>
      </c>
      <c r="AM1" t="s">
        <v>36</v>
      </c>
      <c r="AN1" t="s">
        <v>37</v>
      </c>
      <c r="AO1" t="s">
        <v>38</v>
      </c>
      <c r="AP1" t="s">
        <v>39</v>
      </c>
      <c r="AQ1" t="s">
        <v>40</v>
      </c>
      <c r="AR1" t="s">
        <v>41</v>
      </c>
      <c r="AS1" t="s">
        <v>42</v>
      </c>
      <c r="AT1" t="s">
        <v>43</v>
      </c>
      <c r="AU1" t="s">
        <v>44</v>
      </c>
      <c r="AV1" t="s">
        <v>45</v>
      </c>
      <c r="AW1" t="s">
        <v>46</v>
      </c>
      <c r="AX1" t="s">
        <v>47</v>
      </c>
      <c r="AY1" t="s">
        <v>48</v>
      </c>
      <c r="AZ1" t="s">
        <v>49</v>
      </c>
      <c r="BA1" t="s">
        <v>50</v>
      </c>
    </row>
    <row r="2" spans="1:53">
      <c r="A2" s="5"/>
      <c r="B2" s="1" t="s">
        <v>51</v>
      </c>
      <c r="C2" s="12">
        <v>0</v>
      </c>
      <c r="D2" s="12">
        <v>1</v>
      </c>
      <c r="E2" s="12">
        <v>2</v>
      </c>
      <c r="F2" s="13">
        <v>3</v>
      </c>
      <c r="G2" s="14">
        <v>4</v>
      </c>
      <c r="H2" s="14">
        <v>5</v>
      </c>
      <c r="I2" s="14">
        <v>6</v>
      </c>
      <c r="J2" s="14">
        <v>7</v>
      </c>
      <c r="K2" s="14">
        <v>8</v>
      </c>
      <c r="L2" s="14">
        <v>9</v>
      </c>
      <c r="M2" s="14">
        <v>10</v>
      </c>
      <c r="N2" s="14">
        <v>11</v>
      </c>
      <c r="O2" s="14">
        <v>12</v>
      </c>
      <c r="P2" s="14">
        <v>13</v>
      </c>
      <c r="Q2" s="14">
        <v>14</v>
      </c>
      <c r="R2" s="14">
        <v>15</v>
      </c>
      <c r="S2" s="14">
        <v>16</v>
      </c>
      <c r="T2" s="14">
        <v>17</v>
      </c>
      <c r="U2" s="14">
        <v>18</v>
      </c>
      <c r="V2" s="14">
        <v>19</v>
      </c>
      <c r="W2" s="14">
        <v>20</v>
      </c>
      <c r="X2" s="14">
        <v>21</v>
      </c>
      <c r="Y2" s="14">
        <v>22</v>
      </c>
      <c r="Z2" s="14">
        <v>23</v>
      </c>
      <c r="AA2" s="14">
        <v>24</v>
      </c>
      <c r="AB2" s="14">
        <v>25</v>
      </c>
      <c r="AC2" s="14">
        <v>26</v>
      </c>
      <c r="AD2" s="14">
        <v>27</v>
      </c>
      <c r="AE2" s="14">
        <v>28</v>
      </c>
      <c r="AF2" s="14">
        <v>29</v>
      </c>
      <c r="AG2" s="14">
        <v>30</v>
      </c>
      <c r="AH2" s="14">
        <v>31</v>
      </c>
      <c r="AI2" s="14">
        <v>32</v>
      </c>
      <c r="AJ2" s="14">
        <v>33</v>
      </c>
      <c r="AK2" s="14">
        <v>34</v>
      </c>
      <c r="AL2" s="14">
        <v>35</v>
      </c>
      <c r="AM2" s="14">
        <v>36</v>
      </c>
      <c r="AN2" s="14">
        <v>37</v>
      </c>
      <c r="AO2" s="14">
        <v>38</v>
      </c>
      <c r="AP2" s="14">
        <v>39</v>
      </c>
      <c r="AQ2" s="14">
        <v>40</v>
      </c>
      <c r="AR2" s="14">
        <v>41</v>
      </c>
      <c r="AS2" s="14">
        <v>42</v>
      </c>
      <c r="AT2" s="14">
        <v>43</v>
      </c>
      <c r="AU2" s="14">
        <v>44</v>
      </c>
      <c r="AV2" s="14">
        <v>45</v>
      </c>
      <c r="AW2" s="14">
        <v>46</v>
      </c>
      <c r="AX2" s="14">
        <v>47</v>
      </c>
      <c r="AY2" s="14">
        <v>48</v>
      </c>
      <c r="AZ2" s="14">
        <v>49</v>
      </c>
      <c r="BA2" s="14">
        <v>50</v>
      </c>
    </row>
    <row r="3" spans="1:53">
      <c r="A3" s="6" t="s">
        <v>52</v>
      </c>
      <c r="B3" s="7" t="s">
        <v>53</v>
      </c>
      <c r="C3" s="12" t="s">
        <v>54</v>
      </c>
      <c r="D3" s="12">
        <f>0.015*(1+C6)</f>
        <v>1.4999999999999999E-2</v>
      </c>
      <c r="E3" s="12">
        <f t="shared" ref="E3:BA3" si="0">0.015*(1+D6)</f>
        <v>1.8749999999999999E-2</v>
      </c>
      <c r="F3" s="12">
        <f t="shared" si="0"/>
        <v>2.0769230769230769E-2</v>
      </c>
      <c r="G3" s="12">
        <f t="shared" si="0"/>
        <v>2.1750000000000002E-2</v>
      </c>
      <c r="H3" s="12">
        <f t="shared" si="0"/>
        <v>2.2190082644628101E-2</v>
      </c>
      <c r="I3" s="12">
        <f t="shared" si="0"/>
        <v>2.2376373626373625E-2</v>
      </c>
      <c r="J3" s="12">
        <f t="shared" si="0"/>
        <v>2.2451967063129002E-2</v>
      </c>
      <c r="K3" s="12">
        <f t="shared" si="0"/>
        <v>2.248170731707317E-2</v>
      </c>
      <c r="L3" s="12">
        <f t="shared" si="0"/>
        <v>2.2493140940961283E-2</v>
      </c>
      <c r="M3" s="12">
        <f t="shared" si="0"/>
        <v>2.2497459693808425E-2</v>
      </c>
      <c r="N3" s="12">
        <f t="shared" si="0"/>
        <v>2.2499068564912555E-2</v>
      </c>
      <c r="O3" s="12">
        <f t="shared" si="0"/>
        <v>2.2499661297606499E-2</v>
      </c>
      <c r="P3" s="12">
        <f t="shared" si="0"/>
        <v>2.249987769095578E-2</v>
      </c>
      <c r="Q3" s="12">
        <f t="shared" si="0"/>
        <v>2.2499956094207615E-2</v>
      </c>
      <c r="R3" s="12">
        <f t="shared" si="0"/>
        <v>2.2499984319362044E-2</v>
      </c>
      <c r="S3" s="12">
        <f t="shared" si="0"/>
        <v>2.2499994424662318E-2</v>
      </c>
      <c r="T3" s="12">
        <f t="shared" si="0"/>
        <v>2.2499998025401268E-2</v>
      </c>
      <c r="U3" s="12">
        <f t="shared" si="0"/>
        <v>2.2499999303082802E-2</v>
      </c>
      <c r="V3" s="12">
        <f t="shared" si="0"/>
        <v>2.2499999754788395E-2</v>
      </c>
      <c r="W3" s="12">
        <f t="shared" si="0"/>
        <v>2.2499999913960837E-2</v>
      </c>
      <c r="X3" s="12">
        <f t="shared" si="0"/>
        <v>2.2499999969886296E-2</v>
      </c>
      <c r="Y3" s="12">
        <f t="shared" si="0"/>
        <v>2.2499999989484105E-2</v>
      </c>
      <c r="Z3" s="12">
        <f t="shared" si="0"/>
        <v>2.2499999996335372E-2</v>
      </c>
      <c r="AA3" s="12">
        <f t="shared" si="0"/>
        <v>2.2499999998725345E-2</v>
      </c>
      <c r="AB3" s="12">
        <f t="shared" si="0"/>
        <v>2.2499999999557409E-2</v>
      </c>
      <c r="AC3" s="12">
        <f t="shared" si="0"/>
        <v>2.249999999984657E-2</v>
      </c>
      <c r="AD3" s="12">
        <f t="shared" si="0"/>
        <v>2.2499999999946889E-2</v>
      </c>
      <c r="AE3" s="12">
        <f t="shared" si="0"/>
        <v>2.2499999999981639E-2</v>
      </c>
      <c r="AF3" s="12">
        <f t="shared" si="0"/>
        <v>2.249999999999366E-2</v>
      </c>
      <c r="AG3" s="12">
        <f t="shared" si="0"/>
        <v>2.2499999999997813E-2</v>
      </c>
      <c r="AH3" s="12">
        <f t="shared" si="0"/>
        <v>2.2499999999999246E-2</v>
      </c>
      <c r="AI3" s="12">
        <f t="shared" si="0"/>
        <v>2.2499999999999739E-2</v>
      </c>
      <c r="AJ3" s="12">
        <f t="shared" si="0"/>
        <v>2.2499999999999912E-2</v>
      </c>
      <c r="AK3" s="12">
        <f t="shared" si="0"/>
        <v>2.2499999999999968E-2</v>
      </c>
      <c r="AL3" s="12">
        <f t="shared" si="0"/>
        <v>2.2499999999999989E-2</v>
      </c>
      <c r="AM3" s="12">
        <f t="shared" si="0"/>
        <v>2.2499999999999996E-2</v>
      </c>
      <c r="AN3" s="12">
        <f t="shared" si="0"/>
        <v>2.2499999999999999E-2</v>
      </c>
      <c r="AO3" s="12">
        <f t="shared" si="0"/>
        <v>2.2499999999999999E-2</v>
      </c>
      <c r="AP3" s="12">
        <f t="shared" si="0"/>
        <v>2.2499999999999999E-2</v>
      </c>
      <c r="AQ3" s="12">
        <f t="shared" si="0"/>
        <v>2.2499999999999999E-2</v>
      </c>
      <c r="AR3" s="12">
        <f t="shared" si="0"/>
        <v>2.2499999999999999E-2</v>
      </c>
      <c r="AS3" s="12">
        <f t="shared" si="0"/>
        <v>2.2499999999999999E-2</v>
      </c>
      <c r="AT3" s="12">
        <f t="shared" si="0"/>
        <v>2.2499999999999999E-2</v>
      </c>
      <c r="AU3" s="12">
        <f t="shared" si="0"/>
        <v>2.2499999999999999E-2</v>
      </c>
      <c r="AV3" s="12">
        <f t="shared" si="0"/>
        <v>2.2499999999999999E-2</v>
      </c>
      <c r="AW3" s="12">
        <f t="shared" si="0"/>
        <v>2.2499999999999999E-2</v>
      </c>
      <c r="AX3" s="12">
        <f t="shared" si="0"/>
        <v>2.2499999999999999E-2</v>
      </c>
      <c r="AY3" s="12">
        <f t="shared" si="0"/>
        <v>2.2499999999999999E-2</v>
      </c>
      <c r="AZ3" s="12">
        <f t="shared" si="0"/>
        <v>2.2499999999999999E-2</v>
      </c>
      <c r="BA3" s="12">
        <f t="shared" si="0"/>
        <v>2.2499999999999999E-2</v>
      </c>
    </row>
    <row r="4" spans="1:53">
      <c r="A4" s="8"/>
      <c r="B4" s="9" t="s">
        <v>55</v>
      </c>
      <c r="C4" s="15" t="s">
        <v>54</v>
      </c>
      <c r="D4" s="15">
        <f>0.045*(1+C7)</f>
        <v>4.4999999999999998E-2</v>
      </c>
      <c r="E4" s="15">
        <f t="shared" ref="E4:BA4" si="1">0.045*(1+D7)</f>
        <v>7.8750000000000001E-2</v>
      </c>
      <c r="F4" s="15">
        <f t="shared" si="1"/>
        <v>0.11769230769230767</v>
      </c>
      <c r="G4" s="15">
        <f t="shared" si="1"/>
        <v>0.15974999999999998</v>
      </c>
      <c r="H4" s="15">
        <f t="shared" si="1"/>
        <v>0.20342975206611572</v>
      </c>
      <c r="I4" s="15">
        <f t="shared" si="1"/>
        <v>0.2478708791208791</v>
      </c>
      <c r="J4" s="15">
        <f t="shared" si="1"/>
        <v>0.29264409881061298</v>
      </c>
      <c r="K4" s="15">
        <f t="shared" si="1"/>
        <v>0.33755487804878048</v>
      </c>
      <c r="L4" s="15">
        <f t="shared" si="1"/>
        <v>0.38252057717711613</v>
      </c>
      <c r="M4" s="15">
        <f t="shared" si="1"/>
        <v>0.42750762091857475</v>
      </c>
      <c r="N4" s="15">
        <f t="shared" si="1"/>
        <v>0.47250279430526226</v>
      </c>
      <c r="O4" s="15">
        <f t="shared" si="1"/>
        <v>0.51750101610718047</v>
      </c>
      <c r="P4" s="15">
        <f t="shared" si="1"/>
        <v>0.56250036692713268</v>
      </c>
      <c r="Q4" s="15">
        <f t="shared" si="1"/>
        <v>0.60750013171737727</v>
      </c>
      <c r="R4" s="15">
        <f t="shared" si="1"/>
        <v>0.65250004704191389</v>
      </c>
      <c r="S4" s="15">
        <f t="shared" si="1"/>
        <v>0.69750001672601292</v>
      </c>
      <c r="T4" s="15">
        <f t="shared" si="1"/>
        <v>0.74250000592379617</v>
      </c>
      <c r="U4" s="15">
        <f t="shared" si="1"/>
        <v>0.78750000209075155</v>
      </c>
      <c r="V4" s="15">
        <f t="shared" si="1"/>
        <v>0.8325000007356349</v>
      </c>
      <c r="W4" s="15">
        <f t="shared" si="1"/>
        <v>0.87750000025811747</v>
      </c>
      <c r="X4" s="15">
        <f t="shared" si="1"/>
        <v>0.92250000009034117</v>
      </c>
      <c r="Y4" s="15">
        <f t="shared" si="1"/>
        <v>0.96750000003154768</v>
      </c>
      <c r="Z4" s="15">
        <f t="shared" si="1"/>
        <v>1.0125000000109938</v>
      </c>
      <c r="AA4" s="15">
        <f t="shared" si="1"/>
        <v>1.0575000000038242</v>
      </c>
      <c r="AB4" s="15">
        <f t="shared" si="1"/>
        <v>1.1025000000013276</v>
      </c>
      <c r="AC4" s="15">
        <f t="shared" si="1"/>
        <v>1.1475000000004603</v>
      </c>
      <c r="AD4" s="15">
        <f t="shared" si="1"/>
        <v>1.1925000000001593</v>
      </c>
      <c r="AE4" s="15">
        <f t="shared" si="1"/>
        <v>1.2375000000000549</v>
      </c>
      <c r="AF4" s="15">
        <f t="shared" si="1"/>
        <v>1.2825000000000191</v>
      </c>
      <c r="AG4" s="15">
        <f t="shared" si="1"/>
        <v>1.3275000000000066</v>
      </c>
      <c r="AH4" s="15">
        <f t="shared" si="1"/>
        <v>1.3725000000000023</v>
      </c>
      <c r="AI4" s="15">
        <f t="shared" si="1"/>
        <v>1.4175000000000006</v>
      </c>
      <c r="AJ4" s="15">
        <f t="shared" si="1"/>
        <v>1.4625000000000004</v>
      </c>
      <c r="AK4" s="15">
        <f t="shared" si="1"/>
        <v>1.5074999999999998</v>
      </c>
      <c r="AL4" s="15">
        <f t="shared" si="1"/>
        <v>1.5525</v>
      </c>
      <c r="AM4" s="15">
        <f t="shared" si="1"/>
        <v>1.5974999999999999</v>
      </c>
      <c r="AN4" s="15">
        <f t="shared" si="1"/>
        <v>1.6424999999999998</v>
      </c>
      <c r="AO4" s="15">
        <f t="shared" si="1"/>
        <v>1.6875</v>
      </c>
      <c r="AP4" s="15">
        <f t="shared" si="1"/>
        <v>1.7324999999999999</v>
      </c>
      <c r="AQ4" s="15">
        <f t="shared" si="1"/>
        <v>1.7774999999999999</v>
      </c>
      <c r="AR4" s="15">
        <f t="shared" si="1"/>
        <v>1.8225</v>
      </c>
      <c r="AS4" s="15">
        <f t="shared" si="1"/>
        <v>1.8674999999999999</v>
      </c>
      <c r="AT4" s="15">
        <f t="shared" si="1"/>
        <v>1.9125000000000003</v>
      </c>
      <c r="AU4" s="15">
        <f t="shared" si="1"/>
        <v>1.9575</v>
      </c>
      <c r="AV4" s="15">
        <f t="shared" si="1"/>
        <v>2.0024999999999999</v>
      </c>
      <c r="AW4" s="15">
        <f t="shared" si="1"/>
        <v>2.0474999999999999</v>
      </c>
      <c r="AX4" s="15">
        <f t="shared" si="1"/>
        <v>2.0924999999999998</v>
      </c>
      <c r="AY4" s="15">
        <f t="shared" si="1"/>
        <v>2.1374999999999997</v>
      </c>
      <c r="AZ4" s="15">
        <f t="shared" si="1"/>
        <v>2.1825000000000001</v>
      </c>
      <c r="BA4" s="15">
        <f t="shared" si="1"/>
        <v>2.2275</v>
      </c>
    </row>
    <row r="5" spans="1:53">
      <c r="A5" s="10" t="s">
        <v>56</v>
      </c>
      <c r="B5" s="1"/>
      <c r="C5" s="12" t="s">
        <v>54</v>
      </c>
      <c r="D5" s="12">
        <f>D2/(D3+D4)</f>
        <v>16.666666666666668</v>
      </c>
      <c r="E5" s="12">
        <f t="shared" ref="E5:BA5" si="2">E2/(E3+E4)</f>
        <v>20.512820512820511</v>
      </c>
      <c r="F5" s="13">
        <f t="shared" si="2"/>
        <v>21.666666666666671</v>
      </c>
      <c r="G5" s="14">
        <f t="shared" si="2"/>
        <v>22.03856749311295</v>
      </c>
      <c r="H5" s="14">
        <f t="shared" si="2"/>
        <v>22.161172161172161</v>
      </c>
      <c r="I5" s="14">
        <f t="shared" si="2"/>
        <v>22.201890820372068</v>
      </c>
      <c r="J5" s="14">
        <f t="shared" si="2"/>
        <v>22.215447154471544</v>
      </c>
      <c r="K5" s="14">
        <f t="shared" si="2"/>
        <v>22.219964095789724</v>
      </c>
      <c r="L5" s="14">
        <f t="shared" si="2"/>
        <v>22.221469538906202</v>
      </c>
      <c r="M5" s="14">
        <f t="shared" si="2"/>
        <v>22.221971330616174</v>
      </c>
      <c r="N5" s="14">
        <f t="shared" si="2"/>
        <v>22.222138592001606</v>
      </c>
      <c r="O5" s="14">
        <f t="shared" si="2"/>
        <v>22.222194345516989</v>
      </c>
      <c r="P5" s="14">
        <f t="shared" si="2"/>
        <v>22.222212929991031</v>
      </c>
      <c r="Q5" s="14">
        <f t="shared" si="2"/>
        <v>22.222219124812252</v>
      </c>
      <c r="R5" s="14">
        <f t="shared" si="2"/>
        <v>22.222221189752279</v>
      </c>
      <c r="S5" s="14">
        <f t="shared" si="2"/>
        <v>22.222221878065586</v>
      </c>
      <c r="T5" s="14">
        <f t="shared" si="2"/>
        <v>22.222222107503342</v>
      </c>
      <c r="U5" s="14">
        <f t="shared" si="2"/>
        <v>22.222222183982598</v>
      </c>
      <c r="V5" s="14">
        <f t="shared" si="2"/>
        <v>22.222222209475678</v>
      </c>
      <c r="W5" s="14">
        <f t="shared" si="2"/>
        <v>22.222222217973375</v>
      </c>
      <c r="X5" s="14">
        <f t="shared" si="2"/>
        <v>22.222222220805939</v>
      </c>
      <c r="Y5" s="14">
        <f t="shared" si="2"/>
        <v>22.222222221750126</v>
      </c>
      <c r="Z5" s="14">
        <f t="shared" si="2"/>
        <v>22.222222222064861</v>
      </c>
      <c r="AA5" s="14">
        <f t="shared" si="2"/>
        <v>22.222222222169762</v>
      </c>
      <c r="AB5" s="14">
        <f t="shared" si="2"/>
        <v>22.222222222204739</v>
      </c>
      <c r="AC5" s="14">
        <f t="shared" si="2"/>
        <v>22.222222222216395</v>
      </c>
      <c r="AD5" s="14">
        <f t="shared" si="2"/>
        <v>22.222222222220278</v>
      </c>
      <c r="AE5" s="14">
        <f t="shared" si="2"/>
        <v>22.222222222221578</v>
      </c>
      <c r="AF5" s="14">
        <f t="shared" si="2"/>
        <v>22.222222222222005</v>
      </c>
      <c r="AG5" s="14">
        <f t="shared" si="2"/>
        <v>22.22222222222215</v>
      </c>
      <c r="AH5" s="14">
        <f t="shared" si="2"/>
        <v>22.222222222222197</v>
      </c>
      <c r="AI5" s="14">
        <f t="shared" si="2"/>
        <v>22.222222222222218</v>
      </c>
      <c r="AJ5" s="14">
        <f t="shared" si="2"/>
        <v>22.222222222222218</v>
      </c>
      <c r="AK5" s="14">
        <f t="shared" si="2"/>
        <v>22.222222222222225</v>
      </c>
      <c r="AL5" s="14">
        <f t="shared" si="2"/>
        <v>22.222222222222221</v>
      </c>
      <c r="AM5" s="14">
        <f t="shared" si="2"/>
        <v>22.222222222222225</v>
      </c>
      <c r="AN5" s="14">
        <f t="shared" si="2"/>
        <v>22.222222222222225</v>
      </c>
      <c r="AO5" s="14">
        <f t="shared" si="2"/>
        <v>22.222222222222221</v>
      </c>
      <c r="AP5" s="14">
        <f t="shared" si="2"/>
        <v>22.222222222222225</v>
      </c>
      <c r="AQ5" s="14">
        <f t="shared" si="2"/>
        <v>22.222222222222225</v>
      </c>
      <c r="AR5" s="14">
        <f t="shared" si="2"/>
        <v>22.222222222222221</v>
      </c>
      <c r="AS5" s="14">
        <f t="shared" si="2"/>
        <v>22.222222222222225</v>
      </c>
      <c r="AT5" s="14">
        <f t="shared" si="2"/>
        <v>22.222222222222218</v>
      </c>
      <c r="AU5" s="14">
        <f t="shared" si="2"/>
        <v>22.222222222222221</v>
      </c>
      <c r="AV5" s="14">
        <f t="shared" si="2"/>
        <v>22.222222222222221</v>
      </c>
      <c r="AW5" s="14">
        <f t="shared" si="2"/>
        <v>22.222222222222225</v>
      </c>
      <c r="AX5" s="14">
        <f t="shared" si="2"/>
        <v>22.222222222222225</v>
      </c>
      <c r="AY5" s="14">
        <f t="shared" si="2"/>
        <v>22.222222222222225</v>
      </c>
      <c r="AZ5" s="14">
        <f t="shared" si="2"/>
        <v>22.222222222222221</v>
      </c>
      <c r="BA5" s="14">
        <f t="shared" si="2"/>
        <v>22.222222222222221</v>
      </c>
    </row>
    <row r="6" spans="1:53">
      <c r="A6" s="10" t="s">
        <v>57</v>
      </c>
      <c r="B6" s="5" t="s">
        <v>53</v>
      </c>
      <c r="C6" s="16">
        <v>0</v>
      </c>
      <c r="D6" s="16">
        <f>D5*D3</f>
        <v>0.25</v>
      </c>
      <c r="E6" s="16">
        <f t="shared" ref="E6:BA6" si="3">E5*E3</f>
        <v>0.38461538461538458</v>
      </c>
      <c r="F6" s="17">
        <f t="shared" si="3"/>
        <v>0.45000000000000007</v>
      </c>
      <c r="G6" s="16">
        <f t="shared" si="3"/>
        <v>0.47933884297520668</v>
      </c>
      <c r="H6" s="16">
        <f t="shared" si="3"/>
        <v>0.49175824175824179</v>
      </c>
      <c r="I6" s="16">
        <f t="shared" si="3"/>
        <v>0.4967978042086002</v>
      </c>
      <c r="J6" s="16">
        <f t="shared" si="3"/>
        <v>0.49878048780487799</v>
      </c>
      <c r="K6" s="16">
        <f t="shared" si="3"/>
        <v>0.49954272939741895</v>
      </c>
      <c r="L6" s="16">
        <f t="shared" si="3"/>
        <v>0.49983064625389512</v>
      </c>
      <c r="M6" s="16">
        <f t="shared" si="3"/>
        <v>0.49993790432750373</v>
      </c>
      <c r="N6" s="16">
        <f t="shared" si="3"/>
        <v>0.49997741984043348</v>
      </c>
      <c r="O6" s="16">
        <f t="shared" si="3"/>
        <v>0.4999918460637186</v>
      </c>
      <c r="P6" s="16">
        <f t="shared" si="3"/>
        <v>0.49999707294717427</v>
      </c>
      <c r="Q6" s="16">
        <f t="shared" si="3"/>
        <v>0.49999895462413646</v>
      </c>
      <c r="R6" s="16">
        <f t="shared" si="3"/>
        <v>0.49999962831082123</v>
      </c>
      <c r="S6" s="16">
        <f t="shared" si="3"/>
        <v>0.49999986836008464</v>
      </c>
      <c r="T6" s="16">
        <f t="shared" si="3"/>
        <v>0.49999995353885357</v>
      </c>
      <c r="U6" s="16">
        <f t="shared" si="3"/>
        <v>0.49999998365255965</v>
      </c>
      <c r="V6" s="16">
        <f t="shared" si="3"/>
        <v>0.49999999426405595</v>
      </c>
      <c r="W6" s="16">
        <f t="shared" si="3"/>
        <v>0.49999999799241956</v>
      </c>
      <c r="X6" s="16">
        <f t="shared" si="3"/>
        <v>0.49999999929894023</v>
      </c>
      <c r="Y6" s="16">
        <f t="shared" si="3"/>
        <v>0.49999999975569132</v>
      </c>
      <c r="Z6" s="16">
        <f t="shared" si="3"/>
        <v>0.4999999999150232</v>
      </c>
      <c r="AA6" s="16">
        <f t="shared" si="3"/>
        <v>0.49999999997049399</v>
      </c>
      <c r="AB6" s="16">
        <f t="shared" si="3"/>
        <v>0.49999999998977124</v>
      </c>
      <c r="AC6" s="16">
        <f t="shared" si="3"/>
        <v>0.49999999999645933</v>
      </c>
      <c r="AD6" s="16">
        <f t="shared" si="3"/>
        <v>0.49999999999877603</v>
      </c>
      <c r="AE6" s="16">
        <f t="shared" si="3"/>
        <v>0.4999999999995775</v>
      </c>
      <c r="AF6" s="16">
        <f t="shared" si="3"/>
        <v>0.49999999999985423</v>
      </c>
      <c r="AG6" s="16">
        <f t="shared" si="3"/>
        <v>0.49999999999994982</v>
      </c>
      <c r="AH6" s="16">
        <f t="shared" si="3"/>
        <v>0.49999999999998268</v>
      </c>
      <c r="AI6" s="16">
        <f t="shared" si="3"/>
        <v>0.49999999999999412</v>
      </c>
      <c r="AJ6" s="16">
        <f t="shared" si="3"/>
        <v>0.49999999999999795</v>
      </c>
      <c r="AK6" s="16">
        <f t="shared" si="3"/>
        <v>0.49999999999999933</v>
      </c>
      <c r="AL6" s="16">
        <f t="shared" si="3"/>
        <v>0.49999999999999972</v>
      </c>
      <c r="AM6" s="16">
        <f t="shared" si="3"/>
        <v>0.49999999999999994</v>
      </c>
      <c r="AN6" s="16">
        <f t="shared" si="3"/>
        <v>0.5</v>
      </c>
      <c r="AO6" s="16">
        <f t="shared" si="3"/>
        <v>0.49999999999999994</v>
      </c>
      <c r="AP6" s="16">
        <f t="shared" si="3"/>
        <v>0.5</v>
      </c>
      <c r="AQ6" s="16">
        <f t="shared" si="3"/>
        <v>0.5</v>
      </c>
      <c r="AR6" s="16">
        <f t="shared" si="3"/>
        <v>0.49999999999999994</v>
      </c>
      <c r="AS6" s="16">
        <f t="shared" si="3"/>
        <v>0.5</v>
      </c>
      <c r="AT6" s="16">
        <f t="shared" si="3"/>
        <v>0.49999999999999989</v>
      </c>
      <c r="AU6" s="16">
        <f t="shared" si="3"/>
        <v>0.49999999999999994</v>
      </c>
      <c r="AV6" s="16">
        <f t="shared" si="3"/>
        <v>0.49999999999999994</v>
      </c>
      <c r="AW6" s="16">
        <f t="shared" si="3"/>
        <v>0.5</v>
      </c>
      <c r="AX6" s="16">
        <f t="shared" si="3"/>
        <v>0.5</v>
      </c>
      <c r="AY6" s="16">
        <f t="shared" si="3"/>
        <v>0.5</v>
      </c>
      <c r="AZ6" s="16">
        <f t="shared" si="3"/>
        <v>0.49999999999999994</v>
      </c>
      <c r="BA6" s="16">
        <f t="shared" si="3"/>
        <v>0.49999999999999994</v>
      </c>
    </row>
    <row r="7" spans="1:53">
      <c r="A7" s="8"/>
      <c r="B7" s="11" t="s">
        <v>55</v>
      </c>
      <c r="C7" s="15">
        <v>0</v>
      </c>
      <c r="D7" s="15">
        <f>D5*D4</f>
        <v>0.75</v>
      </c>
      <c r="E7" s="15">
        <f t="shared" ref="E7:BA7" si="4">E5*E4</f>
        <v>1.6153846153846152</v>
      </c>
      <c r="F7" s="18">
        <f t="shared" si="4"/>
        <v>2.5499999999999998</v>
      </c>
      <c r="G7" s="16">
        <f t="shared" si="4"/>
        <v>3.5206611570247932</v>
      </c>
      <c r="H7" s="16">
        <f t="shared" si="4"/>
        <v>4.5082417582417582</v>
      </c>
      <c r="I7" s="16">
        <f t="shared" si="4"/>
        <v>5.5032021957913999</v>
      </c>
      <c r="J7" s="16">
        <f t="shared" si="4"/>
        <v>6.5012195121951217</v>
      </c>
      <c r="K7" s="16">
        <f t="shared" si="4"/>
        <v>7.5004572706025812</v>
      </c>
      <c r="L7" s="16">
        <f t="shared" si="4"/>
        <v>8.5001693537461058</v>
      </c>
      <c r="M7" s="16">
        <f t="shared" si="4"/>
        <v>9.5000620956724955</v>
      </c>
      <c r="N7" s="16">
        <f t="shared" si="4"/>
        <v>10.500022580159566</v>
      </c>
      <c r="O7" s="16">
        <f t="shared" si="4"/>
        <v>11.500008153936282</v>
      </c>
      <c r="P7" s="16">
        <f t="shared" si="4"/>
        <v>12.500002927052828</v>
      </c>
      <c r="Q7" s="16">
        <f t="shared" si="4"/>
        <v>13.500001045375864</v>
      </c>
      <c r="R7" s="16">
        <f t="shared" si="4"/>
        <v>14.500000371689177</v>
      </c>
      <c r="S7" s="16">
        <f t="shared" si="4"/>
        <v>15.500000131639917</v>
      </c>
      <c r="T7" s="16">
        <f t="shared" si="4"/>
        <v>16.500000046461146</v>
      </c>
      <c r="U7" s="16">
        <f t="shared" si="4"/>
        <v>17.500000016347443</v>
      </c>
      <c r="V7" s="16">
        <f t="shared" si="4"/>
        <v>18.500000005735945</v>
      </c>
      <c r="W7" s="16">
        <f t="shared" si="4"/>
        <v>19.500000002007582</v>
      </c>
      <c r="X7" s="16">
        <f t="shared" si="4"/>
        <v>20.500000000701061</v>
      </c>
      <c r="Y7" s="16">
        <f t="shared" si="4"/>
        <v>21.500000000244306</v>
      </c>
      <c r="Z7" s="16">
        <f t="shared" si="4"/>
        <v>22.500000000084981</v>
      </c>
      <c r="AA7" s="16">
        <f t="shared" si="4"/>
        <v>23.500000000029505</v>
      </c>
      <c r="AB7" s="16">
        <f t="shared" si="4"/>
        <v>24.500000000010228</v>
      </c>
      <c r="AC7" s="16">
        <f t="shared" si="4"/>
        <v>25.500000000003542</v>
      </c>
      <c r="AD7" s="16">
        <f t="shared" si="4"/>
        <v>26.500000000001222</v>
      </c>
      <c r="AE7" s="16">
        <f t="shared" si="4"/>
        <v>27.500000000000423</v>
      </c>
      <c r="AF7" s="16">
        <f t="shared" si="4"/>
        <v>28.500000000000146</v>
      </c>
      <c r="AG7" s="16">
        <f t="shared" si="4"/>
        <v>29.50000000000005</v>
      </c>
      <c r="AH7" s="16">
        <f t="shared" si="4"/>
        <v>30.500000000000014</v>
      </c>
      <c r="AI7" s="16">
        <f t="shared" si="4"/>
        <v>31.500000000000007</v>
      </c>
      <c r="AJ7" s="16">
        <f t="shared" si="4"/>
        <v>32.5</v>
      </c>
      <c r="AK7" s="16">
        <f t="shared" si="4"/>
        <v>33.5</v>
      </c>
      <c r="AL7" s="16">
        <f t="shared" si="4"/>
        <v>34.5</v>
      </c>
      <c r="AM7" s="16">
        <f t="shared" si="4"/>
        <v>35.5</v>
      </c>
      <c r="AN7" s="16">
        <f t="shared" si="4"/>
        <v>36.5</v>
      </c>
      <c r="AO7" s="16">
        <f t="shared" si="4"/>
        <v>37.5</v>
      </c>
      <c r="AP7" s="16">
        <f t="shared" si="4"/>
        <v>38.5</v>
      </c>
      <c r="AQ7" s="16">
        <f t="shared" si="4"/>
        <v>39.5</v>
      </c>
      <c r="AR7" s="16">
        <f t="shared" si="4"/>
        <v>40.5</v>
      </c>
      <c r="AS7" s="16">
        <f t="shared" si="4"/>
        <v>41.500000000000007</v>
      </c>
      <c r="AT7" s="16">
        <f t="shared" si="4"/>
        <v>42.5</v>
      </c>
      <c r="AU7" s="16">
        <f t="shared" si="4"/>
        <v>43.5</v>
      </c>
      <c r="AV7" s="16">
        <f t="shared" si="4"/>
        <v>44.5</v>
      </c>
      <c r="AW7" s="16">
        <f t="shared" si="4"/>
        <v>45.5</v>
      </c>
      <c r="AX7" s="16">
        <f t="shared" si="4"/>
        <v>46.5</v>
      </c>
      <c r="AY7" s="16">
        <f t="shared" si="4"/>
        <v>47.5</v>
      </c>
      <c r="AZ7" s="16">
        <f t="shared" si="4"/>
        <v>48.5</v>
      </c>
      <c r="BA7" s="16">
        <f t="shared" si="4"/>
        <v>49.5</v>
      </c>
    </row>
    <row r="9" spans="1:53" ht="15.75" thickBot="1"/>
    <row r="10" spans="1:53" ht="15.75" thickBot="1">
      <c r="A10" s="2"/>
      <c r="B10" s="21"/>
      <c r="C10" s="22" t="s">
        <v>0</v>
      </c>
      <c r="D10" s="22" t="s">
        <v>58</v>
      </c>
      <c r="E10" s="22" t="s">
        <v>59</v>
      </c>
      <c r="F10" s="22" t="s">
        <v>3</v>
      </c>
      <c r="G10" s="22" t="s">
        <v>64</v>
      </c>
      <c r="H10" s="22" t="s">
        <v>48</v>
      </c>
      <c r="I10" s="22" t="s">
        <v>49</v>
      </c>
      <c r="J10" s="23" t="s">
        <v>50</v>
      </c>
    </row>
    <row r="11" spans="1:53" ht="15.75" thickBot="1">
      <c r="A11" s="1"/>
      <c r="B11" s="24" t="s">
        <v>60</v>
      </c>
      <c r="C11" s="25">
        <v>0</v>
      </c>
      <c r="D11" s="25">
        <v>1</v>
      </c>
      <c r="E11" s="25">
        <v>2</v>
      </c>
      <c r="F11" s="25">
        <v>3</v>
      </c>
      <c r="G11" s="25" t="s">
        <v>64</v>
      </c>
      <c r="H11" s="25">
        <v>48</v>
      </c>
      <c r="I11" s="25">
        <v>49</v>
      </c>
      <c r="J11" s="26">
        <v>50</v>
      </c>
    </row>
    <row r="12" spans="1:53">
      <c r="A12" s="27" t="s">
        <v>52</v>
      </c>
      <c r="B12" s="28" t="s">
        <v>61</v>
      </c>
      <c r="C12" s="28" t="s">
        <v>62</v>
      </c>
      <c r="D12" s="28">
        <v>1.4999999999999999E-2</v>
      </c>
      <c r="E12" s="28">
        <v>1.8749999999999999E-2</v>
      </c>
      <c r="F12" s="28">
        <v>2.0769230769230769E-2</v>
      </c>
      <c r="G12" s="28" t="s">
        <v>64</v>
      </c>
      <c r="H12" s="28">
        <v>2.2499999999999999E-2</v>
      </c>
      <c r="I12" s="28">
        <v>2.2499999999999999E-2</v>
      </c>
      <c r="J12" s="29">
        <v>2.2499999999999999E-2</v>
      </c>
    </row>
    <row r="13" spans="1:53" ht="15.75" thickBot="1">
      <c r="A13" s="30"/>
      <c r="B13" s="31" t="s">
        <v>63</v>
      </c>
      <c r="C13" s="31" t="s">
        <v>62</v>
      </c>
      <c r="D13" s="31">
        <v>4.4999999999999998E-2</v>
      </c>
      <c r="E13" s="31">
        <v>7.8750000000000001E-2</v>
      </c>
      <c r="F13" s="31">
        <v>0.11769230769230767</v>
      </c>
      <c r="G13" s="31" t="s">
        <v>64</v>
      </c>
      <c r="H13" s="31">
        <v>2.1374999999999997</v>
      </c>
      <c r="I13" s="31">
        <v>2.1825000000000001</v>
      </c>
      <c r="J13" s="32">
        <v>2.2275</v>
      </c>
    </row>
    <row r="14" spans="1:53" ht="15.75" thickBot="1">
      <c r="A14" s="33" t="s">
        <v>56</v>
      </c>
      <c r="B14" s="22"/>
      <c r="C14" s="22" t="s">
        <v>62</v>
      </c>
      <c r="D14" s="22">
        <v>16.666666666666668</v>
      </c>
      <c r="E14" s="22">
        <v>20.512820512820511</v>
      </c>
      <c r="F14" s="22">
        <v>21.666666666666671</v>
      </c>
      <c r="G14" s="22" t="s">
        <v>64</v>
      </c>
      <c r="H14" s="22">
        <v>22.222222222222225</v>
      </c>
      <c r="I14" s="22">
        <v>22.222222222222221</v>
      </c>
      <c r="J14" s="23">
        <v>22.222222222222221</v>
      </c>
    </row>
    <row r="15" spans="1:53">
      <c r="A15" s="27" t="s">
        <v>57</v>
      </c>
      <c r="B15" s="28" t="s">
        <v>61</v>
      </c>
      <c r="C15" s="28">
        <v>0</v>
      </c>
      <c r="D15" s="28">
        <v>0.25</v>
      </c>
      <c r="E15" s="28">
        <v>0.38461538461538458</v>
      </c>
      <c r="F15" s="28">
        <v>0.45000000000000007</v>
      </c>
      <c r="G15" s="28" t="s">
        <v>64</v>
      </c>
      <c r="H15" s="28">
        <v>0.5</v>
      </c>
      <c r="I15" s="28">
        <v>0.49999999999999994</v>
      </c>
      <c r="J15" s="29">
        <v>0.49999999999999994</v>
      </c>
    </row>
    <row r="16" spans="1:53" ht="15.75" thickBot="1">
      <c r="A16" s="30"/>
      <c r="B16" s="31" t="s">
        <v>63</v>
      </c>
      <c r="C16" s="31">
        <v>0</v>
      </c>
      <c r="D16" s="31">
        <v>0.75</v>
      </c>
      <c r="E16" s="31">
        <v>1.6153846153846152</v>
      </c>
      <c r="F16" s="31">
        <v>2.5499999999999998</v>
      </c>
      <c r="G16" s="31" t="s">
        <v>64</v>
      </c>
      <c r="H16" s="31">
        <v>47.5</v>
      </c>
      <c r="I16" s="31">
        <v>48.5</v>
      </c>
      <c r="J16" s="32">
        <v>49.5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B9"/>
  <sheetViews>
    <sheetView workbookViewId="0">
      <selection activeCell="D11" sqref="D11"/>
    </sheetView>
  </sheetViews>
  <sheetFormatPr defaultRowHeight="15"/>
  <cols>
    <col min="1" max="1" width="6.85546875" bestFit="1" customWidth="1"/>
    <col min="2" max="2" width="10.5703125" bestFit="1" customWidth="1"/>
    <col min="3" max="7" width="5.5703125" bestFit="1" customWidth="1"/>
    <col min="8" max="28" width="6.5703125" bestFit="1" customWidth="1"/>
    <col min="29" max="54" width="7.5703125" bestFit="1" customWidth="1"/>
  </cols>
  <sheetData>
    <row r="1" spans="1:54">
      <c r="A1" s="19"/>
      <c r="B1" s="19"/>
      <c r="C1" s="19" t="s">
        <v>0</v>
      </c>
      <c r="D1" s="19" t="s">
        <v>1</v>
      </c>
      <c r="E1" s="19" t="s">
        <v>2</v>
      </c>
      <c r="F1" s="19" t="s">
        <v>3</v>
      </c>
      <c r="G1" s="19" t="s">
        <v>4</v>
      </c>
      <c r="H1" s="19" t="s">
        <v>5</v>
      </c>
      <c r="I1" s="19" t="s">
        <v>6</v>
      </c>
      <c r="J1" s="19" t="s">
        <v>7</v>
      </c>
      <c r="K1" s="19" t="s">
        <v>8</v>
      </c>
      <c r="L1" s="19" t="s">
        <v>9</v>
      </c>
      <c r="M1" s="19" t="s">
        <v>10</v>
      </c>
      <c r="N1" s="19" t="s">
        <v>11</v>
      </c>
      <c r="O1" s="19" t="s">
        <v>12</v>
      </c>
      <c r="P1" s="19" t="s">
        <v>13</v>
      </c>
      <c r="Q1" s="19" t="s">
        <v>14</v>
      </c>
      <c r="R1" s="19" t="s">
        <v>15</v>
      </c>
      <c r="S1" s="19" t="s">
        <v>16</v>
      </c>
      <c r="T1" s="19" t="s">
        <v>17</v>
      </c>
      <c r="U1" s="19" t="s">
        <v>18</v>
      </c>
      <c r="V1" s="19" t="s">
        <v>19</v>
      </c>
      <c r="W1" s="19" t="s">
        <v>20</v>
      </c>
      <c r="X1" s="19" t="s">
        <v>21</v>
      </c>
      <c r="Y1" s="19" t="s">
        <v>22</v>
      </c>
      <c r="Z1" s="19" t="s">
        <v>23</v>
      </c>
      <c r="AA1" s="19" t="s">
        <v>24</v>
      </c>
      <c r="AB1" s="19" t="s">
        <v>25</v>
      </c>
      <c r="AC1" s="19" t="s">
        <v>26</v>
      </c>
      <c r="AD1" s="19" t="s">
        <v>27</v>
      </c>
      <c r="AE1" s="19" t="s">
        <v>28</v>
      </c>
      <c r="AF1" s="19" t="s">
        <v>29</v>
      </c>
      <c r="AG1" s="19" t="s">
        <v>30</v>
      </c>
      <c r="AH1" s="19" t="s">
        <v>31</v>
      </c>
      <c r="AI1" s="19" t="s">
        <v>32</v>
      </c>
      <c r="AJ1" s="19" t="s">
        <v>33</v>
      </c>
      <c r="AK1" s="19" t="s">
        <v>34</v>
      </c>
      <c r="AL1" s="19" t="s">
        <v>35</v>
      </c>
      <c r="AM1" s="19" t="s">
        <v>36</v>
      </c>
      <c r="AN1" s="19" t="s">
        <v>37</v>
      </c>
      <c r="AO1" s="19" t="s">
        <v>38</v>
      </c>
      <c r="AP1" s="19" t="s">
        <v>39</v>
      </c>
      <c r="AQ1" s="19" t="s">
        <v>40</v>
      </c>
      <c r="AR1" s="19" t="s">
        <v>41</v>
      </c>
      <c r="AS1" s="19" t="s">
        <v>42</v>
      </c>
      <c r="AT1" s="19" t="s">
        <v>43</v>
      </c>
      <c r="AU1" s="19" t="s">
        <v>44</v>
      </c>
      <c r="AV1" s="19" t="s">
        <v>45</v>
      </c>
      <c r="AW1" s="19" t="s">
        <v>46</v>
      </c>
      <c r="AX1" s="19" t="s">
        <v>47</v>
      </c>
      <c r="AY1" s="19" t="s">
        <v>48</v>
      </c>
      <c r="AZ1" s="19" t="s">
        <v>49</v>
      </c>
      <c r="BA1" s="19" t="s">
        <v>50</v>
      </c>
      <c r="BB1" s="19"/>
    </row>
    <row r="2" spans="1:54">
      <c r="A2" s="19"/>
      <c r="B2" s="19" t="s">
        <v>51</v>
      </c>
      <c r="C2" s="20">
        <v>0</v>
      </c>
      <c r="D2" s="20">
        <v>1</v>
      </c>
      <c r="E2" s="20">
        <v>2</v>
      </c>
      <c r="F2" s="20">
        <v>3</v>
      </c>
      <c r="G2" s="20">
        <v>4</v>
      </c>
      <c r="H2" s="20">
        <v>5</v>
      </c>
      <c r="I2" s="20">
        <v>6</v>
      </c>
      <c r="J2" s="20">
        <v>7</v>
      </c>
      <c r="K2" s="20">
        <v>8</v>
      </c>
      <c r="L2" s="20">
        <v>9</v>
      </c>
      <c r="M2" s="20">
        <v>10</v>
      </c>
      <c r="N2" s="20">
        <v>11</v>
      </c>
      <c r="O2" s="20">
        <v>12</v>
      </c>
      <c r="P2" s="20">
        <v>13</v>
      </c>
      <c r="Q2" s="20">
        <v>14</v>
      </c>
      <c r="R2" s="20">
        <v>15</v>
      </c>
      <c r="S2" s="20">
        <v>16</v>
      </c>
      <c r="T2" s="20">
        <v>17</v>
      </c>
      <c r="U2" s="20">
        <v>18</v>
      </c>
      <c r="V2" s="20">
        <v>19</v>
      </c>
      <c r="W2" s="20">
        <v>20</v>
      </c>
      <c r="X2" s="20">
        <v>21</v>
      </c>
      <c r="Y2" s="20">
        <v>22</v>
      </c>
      <c r="Z2" s="20">
        <v>23</v>
      </c>
      <c r="AA2" s="20">
        <v>24</v>
      </c>
      <c r="AB2" s="20">
        <v>25</v>
      </c>
      <c r="AC2" s="20">
        <v>26</v>
      </c>
      <c r="AD2" s="20">
        <v>27</v>
      </c>
      <c r="AE2" s="20">
        <v>28</v>
      </c>
      <c r="AF2" s="20">
        <v>29</v>
      </c>
      <c r="AG2" s="20">
        <v>30</v>
      </c>
      <c r="AH2" s="20">
        <v>31</v>
      </c>
      <c r="AI2" s="20">
        <v>32</v>
      </c>
      <c r="AJ2" s="20">
        <v>33</v>
      </c>
      <c r="AK2" s="20">
        <v>34</v>
      </c>
      <c r="AL2" s="20">
        <v>35</v>
      </c>
      <c r="AM2" s="20">
        <v>36</v>
      </c>
      <c r="AN2" s="20">
        <v>37</v>
      </c>
      <c r="AO2" s="20">
        <v>38</v>
      </c>
      <c r="AP2" s="20">
        <v>39</v>
      </c>
      <c r="AQ2" s="20">
        <v>40</v>
      </c>
      <c r="AR2" s="20">
        <v>41</v>
      </c>
      <c r="AS2" s="20">
        <v>42</v>
      </c>
      <c r="AT2" s="20">
        <v>43</v>
      </c>
      <c r="AU2" s="20">
        <v>44</v>
      </c>
      <c r="AV2" s="20">
        <v>45</v>
      </c>
      <c r="AW2" s="20">
        <v>46</v>
      </c>
      <c r="AX2" s="20">
        <v>47</v>
      </c>
      <c r="AY2" s="20">
        <v>48</v>
      </c>
      <c r="AZ2" s="20">
        <v>49</v>
      </c>
      <c r="BA2" s="20">
        <v>50</v>
      </c>
      <c r="BB2" s="19"/>
    </row>
    <row r="3" spans="1:54">
      <c r="A3" s="19" t="s">
        <v>52</v>
      </c>
      <c r="B3" s="19" t="s">
        <v>53</v>
      </c>
      <c r="C3" s="20" t="s">
        <v>54</v>
      </c>
      <c r="D3" s="20">
        <f>2*(1+C7)</f>
        <v>2</v>
      </c>
      <c r="E3" s="20">
        <f>2*(1+D7)</f>
        <v>2.1951219512195124</v>
      </c>
      <c r="F3" s="20">
        <f t="shared" ref="F3:BB3" si="0">2*(1+E7)</f>
        <v>2.3409090909090908</v>
      </c>
      <c r="G3" s="20">
        <f t="shared" si="0"/>
        <v>2.4992930721066453</v>
      </c>
      <c r="H3" s="20">
        <f t="shared" si="0"/>
        <v>2.6568027707374036</v>
      </c>
      <c r="I3" s="20">
        <f t="shared" si="0"/>
        <v>2.803825330771871</v>
      </c>
      <c r="J3" s="20">
        <f t="shared" si="0"/>
        <v>2.9336227870070704</v>
      </c>
      <c r="K3" s="20">
        <f t="shared" si="0"/>
        <v>3.0421580504140842</v>
      </c>
      <c r="L3" s="20">
        <f t="shared" si="0"/>
        <v>3.1282509382653281</v>
      </c>
      <c r="M3" s="20">
        <f t="shared" si="0"/>
        <v>3.1932434119154882</v>
      </c>
      <c r="N3" s="20">
        <f t="shared" si="0"/>
        <v>3.2401660765013633</v>
      </c>
      <c r="O3" s="20">
        <f t="shared" si="0"/>
        <v>3.2727572021486688</v>
      </c>
      <c r="P3" s="20">
        <f t="shared" si="0"/>
        <v>3.2946714047146313</v>
      </c>
      <c r="Q3" s="20">
        <f t="shared" si="0"/>
        <v>3.3090217631313981</v>
      </c>
      <c r="R3" s="20">
        <f t="shared" si="0"/>
        <v>3.3182229274790123</v>
      </c>
      <c r="S3" s="20">
        <f t="shared" si="0"/>
        <v>3.3240259931781129</v>
      </c>
      <c r="T3" s="20">
        <f t="shared" si="0"/>
        <v>3.3276396606906982</v>
      </c>
      <c r="U3" s="20">
        <f t="shared" si="0"/>
        <v>3.3298682611298966</v>
      </c>
      <c r="V3" s="20">
        <f t="shared" si="0"/>
        <v>3.3312326739375058</v>
      </c>
      <c r="W3" s="20">
        <f t="shared" si="0"/>
        <v>3.3320634640620739</v>
      </c>
      <c r="X3" s="20">
        <f t="shared" si="0"/>
        <v>3.3325672919946481</v>
      </c>
      <c r="Y3" s="20">
        <f t="shared" si="0"/>
        <v>3.3328719288185908</v>
      </c>
      <c r="Z3" s="20">
        <f t="shared" si="0"/>
        <v>3.3330557261711897</v>
      </c>
      <c r="AA3" s="20">
        <f t="shared" si="0"/>
        <v>3.3331664422908469</v>
      </c>
      <c r="AB3" s="20">
        <f t="shared" si="0"/>
        <v>3.3332330596494604</v>
      </c>
      <c r="AC3" s="20">
        <f t="shared" si="0"/>
        <v>3.3332731101652433</v>
      </c>
      <c r="AD3" s="20">
        <f t="shared" si="0"/>
        <v>3.3332971745192621</v>
      </c>
      <c r="AE3" s="20">
        <f t="shared" si="0"/>
        <v>3.333311627548917</v>
      </c>
      <c r="AF3" s="20">
        <f t="shared" si="0"/>
        <v>3.333320305452518</v>
      </c>
      <c r="AG3" s="20">
        <f t="shared" si="0"/>
        <v>3.3333255147562499</v>
      </c>
      <c r="AH3" s="20">
        <f t="shared" si="0"/>
        <v>3.3333286414139014</v>
      </c>
      <c r="AI3" s="20">
        <f t="shared" si="0"/>
        <v>3.3333305178589265</v>
      </c>
      <c r="AJ3" s="20">
        <f t="shared" si="0"/>
        <v>3.3333316439142102</v>
      </c>
      <c r="AK3" s="20">
        <f t="shared" si="0"/>
        <v>3.3333323196259186</v>
      </c>
      <c r="AL3" s="20">
        <f t="shared" si="0"/>
        <v>3.3333327250856493</v>
      </c>
      <c r="AM3" s="20">
        <f t="shared" si="0"/>
        <v>3.3333329683750859</v>
      </c>
      <c r="AN3" s="20">
        <f t="shared" si="0"/>
        <v>3.3333331143543932</v>
      </c>
      <c r="AO3" s="20">
        <f t="shared" si="0"/>
        <v>3.3333332019443178</v>
      </c>
      <c r="AP3" s="20">
        <f t="shared" si="0"/>
        <v>3.3333332544992413</v>
      </c>
      <c r="AQ3" s="20">
        <f t="shared" si="0"/>
        <v>3.3333332860325964</v>
      </c>
      <c r="AR3" s="20">
        <f t="shared" si="0"/>
        <v>3.3333333049527751</v>
      </c>
      <c r="AS3" s="20">
        <f t="shared" si="0"/>
        <v>3.3333333163049508</v>
      </c>
      <c r="AT3" s="20">
        <f t="shared" si="0"/>
        <v>3.3333333231162836</v>
      </c>
      <c r="AU3" s="20">
        <f t="shared" si="0"/>
        <v>3.3333333272030954</v>
      </c>
      <c r="AV3" s="20">
        <f t="shared" si="0"/>
        <v>3.3333333296551872</v>
      </c>
      <c r="AW3" s="20">
        <f t="shared" si="0"/>
        <v>3.3333333311264441</v>
      </c>
      <c r="AX3" s="20">
        <f t="shared" si="0"/>
        <v>3.3333333320091993</v>
      </c>
      <c r="AY3" s="20">
        <f t="shared" si="0"/>
        <v>3.333333332538853</v>
      </c>
      <c r="AZ3" s="20">
        <f t="shared" si="0"/>
        <v>3.333333332856645</v>
      </c>
      <c r="BA3" s="20">
        <f t="shared" si="0"/>
        <v>3.3333333330473205</v>
      </c>
      <c r="BB3" s="20">
        <f t="shared" si="0"/>
        <v>3.3333333331617254</v>
      </c>
    </row>
    <row r="4" spans="1:54">
      <c r="A4" s="19"/>
      <c r="B4" s="19" t="s">
        <v>65</v>
      </c>
      <c r="C4" s="20"/>
      <c r="D4" s="20">
        <f>0.5*(1+C8)</f>
        <v>0.5</v>
      </c>
      <c r="E4" s="20">
        <f>5*(1+D8)</f>
        <v>5.1219512195121952</v>
      </c>
      <c r="F4" s="20">
        <f t="shared" ref="F4:BB4" si="1">5*(1+E8)</f>
        <v>6.9886363636363633</v>
      </c>
      <c r="G4" s="20">
        <f t="shared" si="1"/>
        <v>8.7265198949707123</v>
      </c>
      <c r="H4" s="20">
        <f t="shared" si="1"/>
        <v>10.733223636194747</v>
      </c>
      <c r="I4" s="20">
        <f t="shared" si="1"/>
        <v>13.118439515570515</v>
      </c>
      <c r="J4" s="20">
        <f t="shared" si="1"/>
        <v>15.92050379110005</v>
      </c>
      <c r="K4" s="20">
        <f t="shared" si="1"/>
        <v>19.139242156512871</v>
      </c>
      <c r="L4" s="20">
        <f t="shared" si="1"/>
        <v>22.745517789446971</v>
      </c>
      <c r="M4" s="20">
        <f t="shared" si="1"/>
        <v>26.690187095343987</v>
      </c>
      <c r="N4" s="20">
        <f t="shared" si="1"/>
        <v>30.914298051635733</v>
      </c>
      <c r="O4" s="20">
        <f t="shared" si="1"/>
        <v>35.358316954755466</v>
      </c>
      <c r="P4" s="20">
        <f t="shared" si="1"/>
        <v>39.968528867726661</v>
      </c>
      <c r="Q4" s="20">
        <f t="shared" si="1"/>
        <v>44.700221737842334</v>
      </c>
      <c r="R4" s="20">
        <f t="shared" si="1"/>
        <v>49.518336064415635</v>
      </c>
      <c r="S4" s="20">
        <f t="shared" si="1"/>
        <v>54.396593840386402</v>
      </c>
      <c r="T4" s="20">
        <f t="shared" si="1"/>
        <v>59.315967697902551</v>
      </c>
      <c r="U4" s="20">
        <f t="shared" si="1"/>
        <v>64.263044427167344</v>
      </c>
      <c r="V4" s="20">
        <f t="shared" si="1"/>
        <v>69.228565336030783</v>
      </c>
      <c r="W4" s="20">
        <f t="shared" si="1"/>
        <v>74.206245540153745</v>
      </c>
      <c r="X4" s="20">
        <f t="shared" si="1"/>
        <v>79.191875946431892</v>
      </c>
      <c r="Y4" s="20">
        <f t="shared" si="1"/>
        <v>84.182668488823396</v>
      </c>
      <c r="Z4" s="20">
        <f t="shared" si="1"/>
        <v>89.176793070755579</v>
      </c>
      <c r="AA4" s="20">
        <f t="shared" si="1"/>
        <v>94.173057488613438</v>
      </c>
      <c r="AB4" s="20">
        <f t="shared" si="1"/>
        <v>99.170690052456806</v>
      </c>
      <c r="AC4" s="20">
        <f t="shared" si="1"/>
        <v>104.1691939907268</v>
      </c>
      <c r="AD4" s="20">
        <f t="shared" si="1"/>
        <v>109.16825101746591</v>
      </c>
      <c r="AE4" s="20">
        <f t="shared" si="1"/>
        <v>114.16765804248953</v>
      </c>
      <c r="AF4" s="20">
        <f t="shared" si="1"/>
        <v>119.16728594765695</v>
      </c>
      <c r="AG4" s="20">
        <f t="shared" si="1"/>
        <v>124.16705290694742</v>
      </c>
      <c r="AH4" s="20">
        <f t="shared" si="1"/>
        <v>129.16690721315172</v>
      </c>
      <c r="AI4" s="20">
        <f t="shared" si="1"/>
        <v>134.16681627564924</v>
      </c>
      <c r="AJ4" s="20">
        <f t="shared" si="1"/>
        <v>139.16675960058376</v>
      </c>
      <c r="AK4" s="20">
        <f t="shared" si="1"/>
        <v>144.16672432807931</v>
      </c>
      <c r="AL4" s="20">
        <f t="shared" si="1"/>
        <v>149.16670240412873</v>
      </c>
      <c r="AM4" s="20">
        <f t="shared" si="1"/>
        <v>154.16668879350291</v>
      </c>
      <c r="AN4" s="20">
        <f t="shared" si="1"/>
        <v>159.16668035337975</v>
      </c>
      <c r="AO4" s="20">
        <f t="shared" si="1"/>
        <v>164.16667512505964</v>
      </c>
      <c r="AP4" s="20">
        <f t="shared" si="1"/>
        <v>169.16667188952076</v>
      </c>
      <c r="AQ4" s="20">
        <f t="shared" si="1"/>
        <v>174.16666988906982</v>
      </c>
      <c r="AR4" s="20">
        <f t="shared" si="1"/>
        <v>179.16666865332286</v>
      </c>
      <c r="AS4" s="20">
        <f t="shared" si="1"/>
        <v>184.16666789058894</v>
      </c>
      <c r="AT4" s="20">
        <f t="shared" si="1"/>
        <v>189.16666742017711</v>
      </c>
      <c r="AU4" s="20">
        <f t="shared" si="1"/>
        <v>194.16666713026717</v>
      </c>
      <c r="AV4" s="20">
        <f t="shared" si="1"/>
        <v>199.16666695172353</v>
      </c>
      <c r="AW4" s="20">
        <f t="shared" si="1"/>
        <v>204.16666684183869</v>
      </c>
      <c r="AX4" s="20">
        <f t="shared" si="1"/>
        <v>209.16666677425263</v>
      </c>
      <c r="AY4" s="20">
        <f t="shared" si="1"/>
        <v>214.16666673270788</v>
      </c>
      <c r="AZ4" s="20">
        <f t="shared" si="1"/>
        <v>219.16666670718519</v>
      </c>
      <c r="BA4" s="20">
        <f t="shared" si="1"/>
        <v>224.16666669151408</v>
      </c>
      <c r="BB4" s="20">
        <f t="shared" si="1"/>
        <v>229.16666668189686</v>
      </c>
    </row>
    <row r="5" spans="1:54">
      <c r="A5" s="19"/>
      <c r="B5" s="19" t="s">
        <v>66</v>
      </c>
      <c r="C5" s="20" t="s">
        <v>54</v>
      </c>
      <c r="D5" s="20">
        <f>3*(1+C9)</f>
        <v>3</v>
      </c>
      <c r="E5" s="20">
        <f>3*(1+D9)</f>
        <v>3.4390243902439028</v>
      </c>
      <c r="F5" s="20">
        <f t="shared" ref="F5:BB5" si="2">3*(1+E9)</f>
        <v>3.8011363636363638</v>
      </c>
      <c r="G5" s="20">
        <f t="shared" si="2"/>
        <v>4.2161179559684916</v>
      </c>
      <c r="H5" s="20">
        <f t="shared" si="2"/>
        <v>4.6619647288313271</v>
      </c>
      <c r="I5" s="20">
        <f t="shared" si="2"/>
        <v>5.1157415492830509</v>
      </c>
      <c r="J5" s="20">
        <f t="shared" si="2"/>
        <v>5.5551731934392654</v>
      </c>
      <c r="K5" s="20">
        <f t="shared" si="2"/>
        <v>5.9601804076319169</v>
      </c>
      <c r="L5" s="20">
        <f t="shared" si="2"/>
        <v>6.3156951540828157</v>
      </c>
      <c r="M5" s="20">
        <f t="shared" si="2"/>
        <v>6.6135983571964498</v>
      </c>
      <c r="N5" s="20">
        <f t="shared" si="2"/>
        <v>6.8528038430744846</v>
      </c>
      <c r="O5" s="20">
        <f t="shared" si="2"/>
        <v>7.0377353692327578</v>
      </c>
      <c r="P5" s="20">
        <f t="shared" si="2"/>
        <v>7.1760910634521231</v>
      </c>
      <c r="Q5" s="20">
        <f t="shared" si="2"/>
        <v>7.2767509513222013</v>
      </c>
      <c r="R5" s="20">
        <f t="shared" si="2"/>
        <v>7.3482850649991622</v>
      </c>
      <c r="S5" s="20">
        <f t="shared" si="2"/>
        <v>7.3981314595097905</v>
      </c>
      <c r="T5" s="20">
        <f t="shared" si="2"/>
        <v>7.4322996093321141</v>
      </c>
      <c r="U5" s="20">
        <f t="shared" si="2"/>
        <v>7.4554009893640423</v>
      </c>
      <c r="V5" s="20">
        <f t="shared" si="2"/>
        <v>7.4708405630646597</v>
      </c>
      <c r="W5" s="20">
        <f t="shared" si="2"/>
        <v>7.4810591456503861</v>
      </c>
      <c r="X5" s="20">
        <f t="shared" si="2"/>
        <v>7.487766290089521</v>
      </c>
      <c r="Y5" s="20">
        <f t="shared" si="2"/>
        <v>7.4921374228159792</v>
      </c>
      <c r="Z5" s="20">
        <f t="shared" si="2"/>
        <v>7.4949687113929535</v>
      </c>
      <c r="AA5" s="20">
        <f t="shared" si="2"/>
        <v>7.4967928499925822</v>
      </c>
      <c r="AB5" s="20">
        <f t="shared" si="2"/>
        <v>7.4979626319310251</v>
      </c>
      <c r="AC5" s="20">
        <f t="shared" si="2"/>
        <v>7.4987097118384982</v>
      </c>
      <c r="AD5" s="20">
        <f t="shared" si="2"/>
        <v>7.4991850986546291</v>
      </c>
      <c r="AE5" s="20">
        <f t="shared" si="2"/>
        <v>7.4994866189600247</v>
      </c>
      <c r="AF5" s="20">
        <f t="shared" si="2"/>
        <v>7.4996773059956476</v>
      </c>
      <c r="AG5" s="20">
        <f t="shared" si="2"/>
        <v>7.4997975838830708</v>
      </c>
      <c r="AH5" s="20">
        <f t="shared" si="2"/>
        <v>7.4998732703109425</v>
      </c>
      <c r="AI5" s="20">
        <f t="shared" si="2"/>
        <v>7.49992079410075</v>
      </c>
      <c r="AJ5" s="20">
        <f t="shared" si="2"/>
        <v>7.4999505755798275</v>
      </c>
      <c r="AK5" s="20">
        <f t="shared" si="2"/>
        <v>7.4999692048081261</v>
      </c>
      <c r="AL5" s="20">
        <f t="shared" si="2"/>
        <v>7.499980838556553</v>
      </c>
      <c r="AM5" s="20">
        <f t="shared" si="2"/>
        <v>7.4999880925351938</v>
      </c>
      <c r="AN5" s="20">
        <f t="shared" si="2"/>
        <v>7.4999926091611897</v>
      </c>
      <c r="AO5" s="20">
        <f t="shared" si="2"/>
        <v>7.4999954176804922</v>
      </c>
      <c r="AP5" s="20">
        <f t="shared" si="2"/>
        <v>7.4999971619184569</v>
      </c>
      <c r="AQ5" s="20">
        <f t="shared" si="2"/>
        <v>7.4999982439371298</v>
      </c>
      <c r="AR5" s="20">
        <f t="shared" si="2"/>
        <v>7.4999989144338963</v>
      </c>
      <c r="AS5" s="20">
        <f t="shared" si="2"/>
        <v>7.4999993295033036</v>
      </c>
      <c r="AT5" s="20">
        <f t="shared" si="2"/>
        <v>7.4999995862077569</v>
      </c>
      <c r="AU5" s="20">
        <f t="shared" si="2"/>
        <v>7.499999744828119</v>
      </c>
      <c r="AV5" s="20">
        <f t="shared" si="2"/>
        <v>7.4999998427589505</v>
      </c>
      <c r="AW5" s="20">
        <f t="shared" si="2"/>
        <v>7.4999999031726166</v>
      </c>
      <c r="AX5" s="20">
        <f t="shared" si="2"/>
        <v>7.4999999404139173</v>
      </c>
      <c r="AY5" s="20">
        <f t="shared" si="2"/>
        <v>7.4999999633545587</v>
      </c>
      <c r="AZ5" s="20">
        <f t="shared" si="2"/>
        <v>7.4999999774764614</v>
      </c>
      <c r="BA5" s="20">
        <f t="shared" si="2"/>
        <v>7.4999999861641129</v>
      </c>
      <c r="BB5" s="20">
        <f t="shared" si="2"/>
        <v>7.4999999915054083</v>
      </c>
    </row>
    <row r="6" spans="1:54">
      <c r="A6" s="19" t="s">
        <v>56</v>
      </c>
      <c r="B6" s="19"/>
      <c r="C6" s="20" t="s">
        <v>54</v>
      </c>
      <c r="D6" s="20">
        <f>D2/(15+D3+D4+D5)</f>
        <v>4.878048780487805E-2</v>
      </c>
      <c r="E6" s="20">
        <f>E2/(15+E3+E4+E5)</f>
        <v>7.7651515151515152E-2</v>
      </c>
      <c r="F6" s="20">
        <f t="shared" ref="F6:BB6" si="3">F2/(15+F3+F4+F5)</f>
        <v>0.10664512219753586</v>
      </c>
      <c r="G6" s="20">
        <f t="shared" si="3"/>
        <v>0.13139770962990485</v>
      </c>
      <c r="H6" s="20">
        <f t="shared" si="3"/>
        <v>0.15127681656037401</v>
      </c>
      <c r="I6" s="20">
        <f t="shared" si="3"/>
        <v>0.16649089669755773</v>
      </c>
      <c r="J6" s="20">
        <f t="shared" si="3"/>
        <v>0.17762304939642742</v>
      </c>
      <c r="K6" s="20">
        <f t="shared" si="3"/>
        <v>0.1854359503300225</v>
      </c>
      <c r="L6" s="20">
        <f t="shared" si="3"/>
        <v>0.19072053928275384</v>
      </c>
      <c r="M6" s="20">
        <f t="shared" si="3"/>
        <v>0.19418596024871174</v>
      </c>
      <c r="N6" s="20">
        <f t="shared" si="3"/>
        <v>0.19640308121535469</v>
      </c>
      <c r="O6" s="20">
        <f t="shared" si="3"/>
        <v>0.19779521130755415</v>
      </c>
      <c r="P6" s="20">
        <f t="shared" si="3"/>
        <v>0.19865740802834012</v>
      </c>
      <c r="Q6" s="20">
        <f t="shared" si="3"/>
        <v>0.19918619789184303</v>
      </c>
      <c r="R6" s="20">
        <f t="shared" si="3"/>
        <v>0.19950829436647116</v>
      </c>
      <c r="S6" s="20">
        <f t="shared" si="3"/>
        <v>0.19970356179756246</v>
      </c>
      <c r="T6" s="20">
        <f t="shared" si="3"/>
        <v>0.19982155472534902</v>
      </c>
      <c r="U6" s="20">
        <f t="shared" si="3"/>
        <v>0.19989269387579156</v>
      </c>
      <c r="V6" s="20">
        <f t="shared" si="3"/>
        <v>0.19993551853698341</v>
      </c>
      <c r="W6" s="20">
        <f t="shared" si="3"/>
        <v>0.19996127120131935</v>
      </c>
      <c r="X6" s="20">
        <f t="shared" si="3"/>
        <v>0.19997674645915769</v>
      </c>
      <c r="Y6" s="20">
        <f t="shared" si="3"/>
        <v>0.19998604126437591</v>
      </c>
      <c r="Z6" s="20">
        <f t="shared" si="3"/>
        <v>0.19999162207562413</v>
      </c>
      <c r="AA6" s="20">
        <f t="shared" si="3"/>
        <v>0.19999497215823769</v>
      </c>
      <c r="AB6" s="20">
        <f t="shared" si="3"/>
        <v>0.19999698285505682</v>
      </c>
      <c r="AC6" s="20">
        <f t="shared" si="3"/>
        <v>0.19999818953526516</v>
      </c>
      <c r="AD6" s="20">
        <f t="shared" si="3"/>
        <v>0.19999891364939743</v>
      </c>
      <c r="AE6" s="20">
        <f t="shared" si="3"/>
        <v>0.19999934816069811</v>
      </c>
      <c r="AF6" s="20">
        <f t="shared" si="3"/>
        <v>0.19999960888475779</v>
      </c>
      <c r="AG6" s="20">
        <f t="shared" si="3"/>
        <v>0.19999976532615973</v>
      </c>
      <c r="AH6" s="20">
        <f t="shared" si="3"/>
        <v>0.19999985919380675</v>
      </c>
      <c r="AI6" s="20">
        <f t="shared" si="3"/>
        <v>0.19999991551552454</v>
      </c>
      <c r="AJ6" s="20">
        <f t="shared" si="3"/>
        <v>0.19999994930900947</v>
      </c>
      <c r="AK6" s="20">
        <f t="shared" si="3"/>
        <v>0.19999996958528302</v>
      </c>
      <c r="AL6" s="20">
        <f t="shared" si="3"/>
        <v>0.1999999817511206</v>
      </c>
      <c r="AM6" s="20">
        <f t="shared" si="3"/>
        <v>0.19999998905065258</v>
      </c>
      <c r="AN6" s="20">
        <f t="shared" si="3"/>
        <v>0.19999999343038366</v>
      </c>
      <c r="AO6" s="20">
        <f t="shared" si="3"/>
        <v>0.19999999605822696</v>
      </c>
      <c r="AP6" s="20">
        <f t="shared" si="3"/>
        <v>0.19999999763493492</v>
      </c>
      <c r="AQ6" s="20">
        <f t="shared" si="3"/>
        <v>0.19999999858096046</v>
      </c>
      <c r="AR6" s="20">
        <f t="shared" si="3"/>
        <v>0.19999999914857611</v>
      </c>
      <c r="AS6" s="20">
        <f t="shared" si="3"/>
        <v>0.19999999948914551</v>
      </c>
      <c r="AT6" s="20">
        <f t="shared" si="3"/>
        <v>0.19999999969348731</v>
      </c>
      <c r="AU6" s="20">
        <f t="shared" si="3"/>
        <v>0.19999999981609237</v>
      </c>
      <c r="AV6" s="20">
        <f t="shared" si="3"/>
        <v>0.19999999988965542</v>
      </c>
      <c r="AW6" s="20">
        <f t="shared" si="3"/>
        <v>0.19999999993379325</v>
      </c>
      <c r="AX6" s="20">
        <f t="shared" si="3"/>
        <v>0.19999999996027595</v>
      </c>
      <c r="AY6" s="20">
        <f t="shared" si="3"/>
        <v>0.1999999999761656</v>
      </c>
      <c r="AZ6" s="20">
        <f t="shared" si="3"/>
        <v>0.19999999998569937</v>
      </c>
      <c r="BA6" s="20">
        <f t="shared" si="3"/>
        <v>0.19999999999141957</v>
      </c>
      <c r="BB6" s="20">
        <f t="shared" si="3"/>
        <v>0</v>
      </c>
    </row>
    <row r="7" spans="1:54">
      <c r="A7" s="19" t="s">
        <v>57</v>
      </c>
      <c r="B7" s="19" t="s">
        <v>53</v>
      </c>
      <c r="C7" s="20">
        <v>0</v>
      </c>
      <c r="D7" s="20">
        <f>D6*D3</f>
        <v>9.7560975609756101E-2</v>
      </c>
      <c r="E7" s="20">
        <f>E6*E3</f>
        <v>0.17045454545454547</v>
      </c>
      <c r="F7" s="20">
        <f t="shared" ref="F7:BB7" si="4">F6*F3</f>
        <v>0.24964653605332257</v>
      </c>
      <c r="G7" s="20">
        <f t="shared" si="4"/>
        <v>0.32840138536870184</v>
      </c>
      <c r="H7" s="20">
        <f t="shared" si="4"/>
        <v>0.40191266538593562</v>
      </c>
      <c r="I7" s="20">
        <f t="shared" si="4"/>
        <v>0.46681139350353523</v>
      </c>
      <c r="J7" s="20">
        <f t="shared" si="4"/>
        <v>0.52107902520704197</v>
      </c>
      <c r="K7" s="20">
        <f t="shared" si="4"/>
        <v>0.56412546913266415</v>
      </c>
      <c r="L7" s="20">
        <f t="shared" si="4"/>
        <v>0.59662170595774411</v>
      </c>
      <c r="M7" s="20">
        <f t="shared" si="4"/>
        <v>0.62008303825068167</v>
      </c>
      <c r="N7" s="20">
        <f t="shared" si="4"/>
        <v>0.63637860107433442</v>
      </c>
      <c r="O7" s="20">
        <f t="shared" si="4"/>
        <v>0.64733570235731563</v>
      </c>
      <c r="P7" s="20">
        <f t="shared" si="4"/>
        <v>0.65451088156569903</v>
      </c>
      <c r="Q7" s="20">
        <f t="shared" si="4"/>
        <v>0.65911146373950602</v>
      </c>
      <c r="R7" s="20">
        <f t="shared" si="4"/>
        <v>0.66201299658905643</v>
      </c>
      <c r="S7" s="20">
        <f t="shared" si="4"/>
        <v>0.66381983034534919</v>
      </c>
      <c r="T7" s="20">
        <f t="shared" si="4"/>
        <v>0.66493413056494821</v>
      </c>
      <c r="U7" s="20">
        <f t="shared" si="4"/>
        <v>0.66561633696875278</v>
      </c>
      <c r="V7" s="20">
        <f t="shared" si="4"/>
        <v>0.66603173203103694</v>
      </c>
      <c r="W7" s="20">
        <f t="shared" si="4"/>
        <v>0.66628364599732393</v>
      </c>
      <c r="X7" s="20">
        <f t="shared" si="4"/>
        <v>0.66643596440929553</v>
      </c>
      <c r="Y7" s="20">
        <f t="shared" si="4"/>
        <v>0.66652786308559486</v>
      </c>
      <c r="Z7" s="20">
        <f t="shared" si="4"/>
        <v>0.66658322114542345</v>
      </c>
      <c r="AA7" s="20">
        <f t="shared" si="4"/>
        <v>0.66661652982473008</v>
      </c>
      <c r="AB7" s="20">
        <f t="shared" si="4"/>
        <v>0.66663655508262176</v>
      </c>
      <c r="AC7" s="20">
        <f t="shared" si="4"/>
        <v>0.66664858725963116</v>
      </c>
      <c r="AD7" s="20">
        <f t="shared" si="4"/>
        <v>0.66665581377445837</v>
      </c>
      <c r="AE7" s="20">
        <f t="shared" si="4"/>
        <v>0.66666015272625911</v>
      </c>
      <c r="AF7" s="20">
        <f t="shared" si="4"/>
        <v>0.66666275737812497</v>
      </c>
      <c r="AG7" s="20">
        <f t="shared" si="4"/>
        <v>0.66666432070695059</v>
      </c>
      <c r="AH7" s="20">
        <f t="shared" si="4"/>
        <v>0.66666525892946338</v>
      </c>
      <c r="AI7" s="20">
        <f t="shared" si="4"/>
        <v>0.666665821957105</v>
      </c>
      <c r="AJ7" s="20">
        <f t="shared" si="4"/>
        <v>0.66666615981295929</v>
      </c>
      <c r="AK7" s="20">
        <f t="shared" si="4"/>
        <v>0.66666636254282463</v>
      </c>
      <c r="AL7" s="20">
        <f t="shared" si="4"/>
        <v>0.66666648418754293</v>
      </c>
      <c r="AM7" s="20">
        <f t="shared" si="4"/>
        <v>0.66666655717719647</v>
      </c>
      <c r="AN7" s="20">
        <f t="shared" si="4"/>
        <v>0.66666660097215891</v>
      </c>
      <c r="AO7" s="20">
        <f t="shared" si="4"/>
        <v>0.66666662724962067</v>
      </c>
      <c r="AP7" s="20">
        <f t="shared" si="4"/>
        <v>0.66666664301629819</v>
      </c>
      <c r="AQ7" s="20">
        <f t="shared" si="4"/>
        <v>0.66666665247638757</v>
      </c>
      <c r="AR7" s="20">
        <f t="shared" si="4"/>
        <v>0.66666665815247539</v>
      </c>
      <c r="AS7" s="20">
        <f t="shared" si="4"/>
        <v>0.66666666155814192</v>
      </c>
      <c r="AT7" s="20">
        <f t="shared" si="4"/>
        <v>0.66666666360154769</v>
      </c>
      <c r="AU7" s="20">
        <f t="shared" si="4"/>
        <v>0.66666666482759362</v>
      </c>
      <c r="AV7" s="20">
        <f t="shared" si="4"/>
        <v>0.66666666556322218</v>
      </c>
      <c r="AW7" s="20">
        <f t="shared" si="4"/>
        <v>0.66666666600459967</v>
      </c>
      <c r="AX7" s="20">
        <f t="shared" si="4"/>
        <v>0.66666666626942639</v>
      </c>
      <c r="AY7" s="20">
        <f t="shared" si="4"/>
        <v>0.66666666642832262</v>
      </c>
      <c r="AZ7" s="20">
        <f t="shared" si="4"/>
        <v>0.66666666652366025</v>
      </c>
      <c r="BA7" s="20">
        <f t="shared" si="4"/>
        <v>0.66666666658086271</v>
      </c>
      <c r="BB7" s="20">
        <f t="shared" si="4"/>
        <v>0</v>
      </c>
    </row>
    <row r="8" spans="1:54">
      <c r="A8" s="19"/>
      <c r="B8" s="19" t="s">
        <v>65</v>
      </c>
      <c r="C8" s="20">
        <v>0</v>
      </c>
      <c r="D8" s="20">
        <f>D6*D4</f>
        <v>2.4390243902439025E-2</v>
      </c>
      <c r="E8" s="20">
        <f>E6*E4</f>
        <v>0.39772727272727276</v>
      </c>
      <c r="F8" s="20">
        <f t="shared" ref="F8:BB8" si="5">F6*F4</f>
        <v>0.74530397899414258</v>
      </c>
      <c r="G8" s="20">
        <f t="shared" si="5"/>
        <v>1.1466447272389495</v>
      </c>
      <c r="H8" s="20">
        <f t="shared" si="5"/>
        <v>1.6236879031141032</v>
      </c>
      <c r="I8" s="20">
        <f t="shared" si="5"/>
        <v>2.1841007582200098</v>
      </c>
      <c r="J8" s="20">
        <f t="shared" si="5"/>
        <v>2.827848431302574</v>
      </c>
      <c r="K8" s="20">
        <f t="shared" si="5"/>
        <v>3.5491035578893935</v>
      </c>
      <c r="L8" s="20">
        <f t="shared" si="5"/>
        <v>4.3380374190687974</v>
      </c>
      <c r="M8" s="20">
        <f t="shared" si="5"/>
        <v>5.1828596103271467</v>
      </c>
      <c r="N8" s="20">
        <f t="shared" si="5"/>
        <v>6.0716633909510938</v>
      </c>
      <c r="O8" s="20">
        <f t="shared" si="5"/>
        <v>6.9937057735453321</v>
      </c>
      <c r="P8" s="20">
        <f t="shared" si="5"/>
        <v>7.9400443475684659</v>
      </c>
      <c r="Q8" s="20">
        <f t="shared" si="5"/>
        <v>8.9036672128831267</v>
      </c>
      <c r="R8" s="20">
        <f t="shared" si="5"/>
        <v>9.8793187680772796</v>
      </c>
      <c r="S8" s="20">
        <f t="shared" si="5"/>
        <v>10.863193539580511</v>
      </c>
      <c r="T8" s="20">
        <f t="shared" si="5"/>
        <v>11.852608885433469</v>
      </c>
      <c r="U8" s="20">
        <f t="shared" si="5"/>
        <v>12.845713067206155</v>
      </c>
      <c r="V8" s="20">
        <f t="shared" si="5"/>
        <v>13.84124910803075</v>
      </c>
      <c r="W8" s="20">
        <f t="shared" si="5"/>
        <v>14.838375189286378</v>
      </c>
      <c r="X8" s="20">
        <f t="shared" si="5"/>
        <v>15.836533697764679</v>
      </c>
      <c r="Y8" s="20">
        <f t="shared" si="5"/>
        <v>16.835358614151115</v>
      </c>
      <c r="Z8" s="20">
        <f t="shared" si="5"/>
        <v>17.834611497722687</v>
      </c>
      <c r="AA8" s="20">
        <f t="shared" si="5"/>
        <v>18.834138010491362</v>
      </c>
      <c r="AB8" s="20">
        <f t="shared" si="5"/>
        <v>19.833838798145358</v>
      </c>
      <c r="AC8" s="20">
        <f t="shared" si="5"/>
        <v>20.833650203493182</v>
      </c>
      <c r="AD8" s="20">
        <f t="shared" si="5"/>
        <v>21.833531608497907</v>
      </c>
      <c r="AE8" s="20">
        <f t="shared" si="5"/>
        <v>22.833457189531391</v>
      </c>
      <c r="AF8" s="20">
        <f t="shared" si="5"/>
        <v>23.833410581389483</v>
      </c>
      <c r="AG8" s="20">
        <f t="shared" si="5"/>
        <v>24.833381442630344</v>
      </c>
      <c r="AH8" s="20">
        <f t="shared" si="5"/>
        <v>25.833363255129846</v>
      </c>
      <c r="AI8" s="20">
        <f t="shared" si="5"/>
        <v>26.833351920116751</v>
      </c>
      <c r="AJ8" s="20">
        <f t="shared" si="5"/>
        <v>27.83334486561586</v>
      </c>
      <c r="AK8" s="20">
        <f t="shared" si="5"/>
        <v>28.833340480825743</v>
      </c>
      <c r="AL8" s="20">
        <f t="shared" si="5"/>
        <v>29.833337758700583</v>
      </c>
      <c r="AM8" s="20">
        <f t="shared" si="5"/>
        <v>30.833336070675948</v>
      </c>
      <c r="AN8" s="20">
        <f t="shared" si="5"/>
        <v>31.833335025011927</v>
      </c>
      <c r="AO8" s="20">
        <f t="shared" si="5"/>
        <v>32.833334377904151</v>
      </c>
      <c r="AP8" s="20">
        <f t="shared" si="5"/>
        <v>33.833333977813965</v>
      </c>
      <c r="AQ8" s="20">
        <f t="shared" si="5"/>
        <v>34.83333373066457</v>
      </c>
      <c r="AR8" s="20">
        <f t="shared" si="5"/>
        <v>35.833333578117788</v>
      </c>
      <c r="AS8" s="20">
        <f t="shared" si="5"/>
        <v>36.833333484035421</v>
      </c>
      <c r="AT8" s="20">
        <f t="shared" si="5"/>
        <v>37.833333426053436</v>
      </c>
      <c r="AU8" s="20">
        <f t="shared" si="5"/>
        <v>38.833333390344706</v>
      </c>
      <c r="AV8" s="20">
        <f t="shared" si="5"/>
        <v>39.83333336836774</v>
      </c>
      <c r="AW8" s="20">
        <f t="shared" si="5"/>
        <v>40.833333354850524</v>
      </c>
      <c r="AX8" s="20">
        <f t="shared" si="5"/>
        <v>41.833333346541579</v>
      </c>
      <c r="AY8" s="20">
        <f t="shared" si="5"/>
        <v>42.83333334143704</v>
      </c>
      <c r="AZ8" s="20">
        <f t="shared" si="5"/>
        <v>43.833333338302815</v>
      </c>
      <c r="BA8" s="20">
        <f t="shared" si="5"/>
        <v>44.833333336379368</v>
      </c>
      <c r="BB8" s="20">
        <f t="shared" si="5"/>
        <v>0</v>
      </c>
    </row>
    <row r="9" spans="1:54">
      <c r="A9" s="19"/>
      <c r="B9" s="34" t="s">
        <v>66</v>
      </c>
      <c r="C9" s="20">
        <v>0</v>
      </c>
      <c r="D9" s="20">
        <f>D6*D5</f>
        <v>0.14634146341463417</v>
      </c>
      <c r="E9" s="20">
        <f>E6*E5</f>
        <v>0.26704545454545459</v>
      </c>
      <c r="F9" s="20">
        <f t="shared" ref="F9:BB9" si="6">F6*F5</f>
        <v>0.40537265198949712</v>
      </c>
      <c r="G9" s="20">
        <f t="shared" si="6"/>
        <v>0.5539882429437758</v>
      </c>
      <c r="H9" s="20">
        <f t="shared" si="6"/>
        <v>0.70524718309435042</v>
      </c>
      <c r="I9" s="20">
        <f t="shared" si="6"/>
        <v>0.8517243978130884</v>
      </c>
      <c r="J9" s="20">
        <f t="shared" si="6"/>
        <v>0.98672680254397216</v>
      </c>
      <c r="K9" s="20">
        <f t="shared" si="6"/>
        <v>1.1052317180276054</v>
      </c>
      <c r="L9" s="20">
        <f t="shared" si="6"/>
        <v>1.2045327857321497</v>
      </c>
      <c r="M9" s="20">
        <f t="shared" si="6"/>
        <v>1.2842679476914951</v>
      </c>
      <c r="N9" s="20">
        <f t="shared" si="6"/>
        <v>1.3459117897442527</v>
      </c>
      <c r="O9" s="20">
        <f t="shared" si="6"/>
        <v>1.3920303544840409</v>
      </c>
      <c r="P9" s="20">
        <f t="shared" si="6"/>
        <v>1.4255836504407335</v>
      </c>
      <c r="Q9" s="20">
        <f t="shared" si="6"/>
        <v>1.4494283549997209</v>
      </c>
      <c r="R9" s="20">
        <f t="shared" si="6"/>
        <v>1.4660438198365966</v>
      </c>
      <c r="S9" s="20">
        <f t="shared" si="6"/>
        <v>1.4774332031107045</v>
      </c>
      <c r="T9" s="20">
        <f t="shared" si="6"/>
        <v>1.4851336631213472</v>
      </c>
      <c r="U9" s="20">
        <f t="shared" si="6"/>
        <v>1.4902801876882201</v>
      </c>
      <c r="V9" s="20">
        <f t="shared" si="6"/>
        <v>1.4936863818834618</v>
      </c>
      <c r="W9" s="20">
        <f t="shared" si="6"/>
        <v>1.4959220966965072</v>
      </c>
      <c r="X9" s="20">
        <f t="shared" si="6"/>
        <v>1.4973791409386599</v>
      </c>
      <c r="Y9" s="20">
        <f t="shared" si="6"/>
        <v>1.4983229037976513</v>
      </c>
      <c r="Z9" s="20">
        <f t="shared" si="6"/>
        <v>1.4989309499975272</v>
      </c>
      <c r="AA9" s="20">
        <f t="shared" si="6"/>
        <v>1.4993208773103419</v>
      </c>
      <c r="AB9" s="20">
        <f t="shared" si="6"/>
        <v>1.4995699039461658</v>
      </c>
      <c r="AC9" s="20">
        <f t="shared" si="6"/>
        <v>1.4997283662182095</v>
      </c>
      <c r="AD9" s="20">
        <f t="shared" si="6"/>
        <v>1.4998288729866751</v>
      </c>
      <c r="AE9" s="20">
        <f t="shared" si="6"/>
        <v>1.4998924353318828</v>
      </c>
      <c r="AF9" s="20">
        <f t="shared" si="6"/>
        <v>1.4999325279610234</v>
      </c>
      <c r="AG9" s="20">
        <f t="shared" si="6"/>
        <v>1.499957756770314</v>
      </c>
      <c r="AH9" s="20">
        <f t="shared" si="6"/>
        <v>1.4999735980335835</v>
      </c>
      <c r="AI9" s="20">
        <f t="shared" si="6"/>
        <v>1.4999835251932756</v>
      </c>
      <c r="AJ9" s="20">
        <f t="shared" si="6"/>
        <v>1.4999897349360418</v>
      </c>
      <c r="AK9" s="20">
        <f t="shared" si="6"/>
        <v>1.4999936128521845</v>
      </c>
      <c r="AL9" s="20">
        <f t="shared" si="6"/>
        <v>1.4999960308450648</v>
      </c>
      <c r="AM9" s="20">
        <f t="shared" si="6"/>
        <v>1.4999975363870635</v>
      </c>
      <c r="AN9" s="20">
        <f t="shared" si="6"/>
        <v>1.4999984725601641</v>
      </c>
      <c r="AO9" s="20">
        <f t="shared" si="6"/>
        <v>1.4999990539728187</v>
      </c>
      <c r="AP9" s="20">
        <f t="shared" si="6"/>
        <v>1.4999994146457101</v>
      </c>
      <c r="AQ9" s="20">
        <f t="shared" si="6"/>
        <v>1.4999996381446319</v>
      </c>
      <c r="AR9" s="20">
        <f t="shared" si="6"/>
        <v>1.4999997765011011</v>
      </c>
      <c r="AS9" s="20">
        <f t="shared" si="6"/>
        <v>1.4999998620692525</v>
      </c>
      <c r="AT9" s="20">
        <f t="shared" si="6"/>
        <v>1.4999999149427063</v>
      </c>
      <c r="AU9" s="20">
        <f t="shared" si="6"/>
        <v>1.4999999475863166</v>
      </c>
      <c r="AV9" s="20">
        <f t="shared" si="6"/>
        <v>1.4999999677242057</v>
      </c>
      <c r="AW9" s="20">
        <f t="shared" si="6"/>
        <v>1.4999999801379726</v>
      </c>
      <c r="AX9" s="20">
        <f t="shared" si="6"/>
        <v>1.4999999877848531</v>
      </c>
      <c r="AY9" s="20">
        <f t="shared" si="6"/>
        <v>1.4999999924921537</v>
      </c>
      <c r="AZ9" s="20">
        <f t="shared" si="6"/>
        <v>1.4999999953880376</v>
      </c>
      <c r="BA9" s="20">
        <f t="shared" si="6"/>
        <v>1.4999999971684694</v>
      </c>
      <c r="BB9" s="20">
        <f t="shared" si="6"/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O41"/>
  <sheetViews>
    <sheetView topLeftCell="D1" workbookViewId="0">
      <selection activeCell="H24" sqref="H24"/>
    </sheetView>
  </sheetViews>
  <sheetFormatPr defaultRowHeight="15"/>
  <cols>
    <col min="1" max="1" width="6.85546875" bestFit="1" customWidth="1"/>
    <col min="2" max="2" width="14.5703125" bestFit="1" customWidth="1"/>
    <col min="3" max="3" width="5.5703125" bestFit="1" customWidth="1"/>
    <col min="4" max="4" width="6.5703125" bestFit="1" customWidth="1"/>
    <col min="7" max="7" width="3" bestFit="1" customWidth="1"/>
    <col min="8" max="8" width="28.28515625" bestFit="1" customWidth="1"/>
    <col min="9" max="9" width="29.140625" bestFit="1" customWidth="1"/>
    <col min="10" max="10" width="14.85546875" bestFit="1" customWidth="1"/>
    <col min="11" max="11" width="19.42578125" bestFit="1" customWidth="1"/>
  </cols>
  <sheetData>
    <row r="1" spans="1:15" ht="63.75" customHeight="1">
      <c r="A1" s="19"/>
      <c r="B1" s="19"/>
      <c r="C1" s="19" t="s">
        <v>0</v>
      </c>
      <c r="D1" s="19" t="s">
        <v>1</v>
      </c>
      <c r="G1" s="36" t="s">
        <v>68</v>
      </c>
      <c r="H1" s="36" t="s">
        <v>75</v>
      </c>
      <c r="I1" s="36" t="s">
        <v>76</v>
      </c>
      <c r="J1" s="36" t="s">
        <v>69</v>
      </c>
      <c r="K1" s="36" t="s">
        <v>77</v>
      </c>
      <c r="N1" s="39" t="s">
        <v>82</v>
      </c>
      <c r="O1" s="39" t="s">
        <v>83</v>
      </c>
    </row>
    <row r="2" spans="1:15">
      <c r="A2" s="19"/>
      <c r="B2" s="19" t="s">
        <v>51</v>
      </c>
      <c r="C2" s="20">
        <v>0</v>
      </c>
      <c r="D2" s="20">
        <v>1</v>
      </c>
      <c r="G2" s="37">
        <v>1</v>
      </c>
      <c r="H2" s="38" t="s">
        <v>70</v>
      </c>
      <c r="I2" s="38" t="s">
        <v>72</v>
      </c>
      <c r="J2" s="38" t="s">
        <v>78</v>
      </c>
      <c r="K2" s="38" t="s">
        <v>80</v>
      </c>
      <c r="M2" s="37">
        <v>1</v>
      </c>
      <c r="N2">
        <v>1.7999999999999999E-2</v>
      </c>
      <c r="O2">
        <v>0.04</v>
      </c>
    </row>
    <row r="3" spans="1:15">
      <c r="A3" s="19" t="s">
        <v>52</v>
      </c>
      <c r="B3" s="19" t="s">
        <v>53</v>
      </c>
      <c r="C3" s="20" t="s">
        <v>54</v>
      </c>
      <c r="D3" s="20">
        <f>1*(1+C8)</f>
        <v>1</v>
      </c>
      <c r="G3" s="19">
        <v>2</v>
      </c>
      <c r="H3" s="19" t="s">
        <v>71</v>
      </c>
      <c r="I3" s="38" t="s">
        <v>73</v>
      </c>
      <c r="J3" s="19">
        <f>G3/25</f>
        <v>0.08</v>
      </c>
      <c r="K3" s="19" t="s">
        <v>79</v>
      </c>
      <c r="M3" s="19">
        <v>2</v>
      </c>
      <c r="N3">
        <v>3.5999999999999997E-2</v>
      </c>
      <c r="O3">
        <v>0.08</v>
      </c>
    </row>
    <row r="4" spans="1:15">
      <c r="A4" s="19"/>
      <c r="B4" s="19" t="s">
        <v>65</v>
      </c>
      <c r="C4" s="20" t="s">
        <v>62</v>
      </c>
      <c r="D4" s="20">
        <f>5.71*(1+C9)</f>
        <v>5.71</v>
      </c>
      <c r="G4" s="37">
        <v>3</v>
      </c>
      <c r="H4" s="19">
        <f>0.018*G4</f>
        <v>5.3999999999999992E-2</v>
      </c>
      <c r="I4" s="19" t="s">
        <v>74</v>
      </c>
      <c r="J4" s="19">
        <f t="shared" ref="J4:K41" si="0">G4/25</f>
        <v>0.12</v>
      </c>
      <c r="K4" s="19">
        <v>0.12</v>
      </c>
      <c r="M4" s="37">
        <v>3</v>
      </c>
      <c r="N4">
        <v>5.3999999999999999E-2</v>
      </c>
      <c r="O4">
        <v>0.12</v>
      </c>
    </row>
    <row r="5" spans="1:15">
      <c r="A5" s="19"/>
      <c r="B5" s="19" t="s">
        <v>66</v>
      </c>
      <c r="C5" s="20" t="s">
        <v>54</v>
      </c>
      <c r="D5" s="20">
        <f>15.71*(1+C10)</f>
        <v>15.71</v>
      </c>
      <c r="G5" s="19">
        <v>4</v>
      </c>
      <c r="H5" s="19">
        <f t="shared" ref="H5:H41" si="1">0.018*G5</f>
        <v>7.1999999999999995E-2</v>
      </c>
      <c r="I5" s="19">
        <v>0.06</v>
      </c>
      <c r="J5" s="19">
        <f t="shared" si="0"/>
        <v>0.16</v>
      </c>
      <c r="K5" s="19">
        <f t="shared" si="0"/>
        <v>2.8799999999999997E-3</v>
      </c>
      <c r="M5" s="19">
        <v>4</v>
      </c>
      <c r="N5">
        <v>0.06</v>
      </c>
      <c r="O5">
        <v>2.8799999999999997E-3</v>
      </c>
    </row>
    <row r="6" spans="1:15">
      <c r="A6" s="19"/>
      <c r="B6" s="19" t="s">
        <v>67</v>
      </c>
      <c r="C6" s="20" t="s">
        <v>62</v>
      </c>
      <c r="D6" s="20">
        <f>15.71*(1+C11)</f>
        <v>15.71</v>
      </c>
      <c r="E6" s="14">
        <f>SUM(D2:D6)</f>
        <v>39.130000000000003</v>
      </c>
      <c r="G6" s="37">
        <v>5</v>
      </c>
      <c r="H6" s="19">
        <f t="shared" si="1"/>
        <v>0.09</v>
      </c>
      <c r="I6" s="19">
        <v>0.06</v>
      </c>
      <c r="J6" s="19">
        <f t="shared" si="0"/>
        <v>0.2</v>
      </c>
      <c r="K6" s="19">
        <f t="shared" si="0"/>
        <v>3.5999999999999999E-3</v>
      </c>
      <c r="M6" s="37">
        <v>5</v>
      </c>
      <c r="N6">
        <v>0.06</v>
      </c>
      <c r="O6">
        <v>3.5999999999999999E-3</v>
      </c>
    </row>
    <row r="7" spans="1:15">
      <c r="A7" s="19" t="s">
        <v>56</v>
      </c>
      <c r="B7" s="19"/>
      <c r="C7" s="20" t="s">
        <v>54</v>
      </c>
      <c r="D7" s="20">
        <f>D2/(15+D3+D4+D5+D6)</f>
        <v>1.8821757952192732E-2</v>
      </c>
      <c r="G7" s="19">
        <v>6</v>
      </c>
      <c r="H7" s="19">
        <f t="shared" si="1"/>
        <v>0.10799999999999998</v>
      </c>
      <c r="I7" s="19">
        <v>0.06</v>
      </c>
      <c r="J7" s="19">
        <f t="shared" si="0"/>
        <v>0.24</v>
      </c>
      <c r="K7" s="19">
        <f t="shared" si="0"/>
        <v>4.3199999999999992E-3</v>
      </c>
      <c r="M7" s="19">
        <v>6</v>
      </c>
      <c r="N7">
        <v>0.06</v>
      </c>
      <c r="O7">
        <v>4.3199999999999992E-3</v>
      </c>
    </row>
    <row r="8" spans="1:15">
      <c r="A8" s="19" t="s">
        <v>57</v>
      </c>
      <c r="B8" s="19" t="s">
        <v>53</v>
      </c>
      <c r="C8" s="20">
        <v>0</v>
      </c>
      <c r="D8" s="20">
        <f>D7*D3</f>
        <v>1.8821757952192732E-2</v>
      </c>
      <c r="G8" s="37">
        <v>7</v>
      </c>
      <c r="H8" s="19">
        <f t="shared" si="1"/>
        <v>0.126</v>
      </c>
      <c r="I8" s="19">
        <v>0.06</v>
      </c>
      <c r="J8" s="19">
        <f t="shared" si="0"/>
        <v>0.28000000000000003</v>
      </c>
      <c r="K8" s="19">
        <f t="shared" si="0"/>
        <v>5.0400000000000002E-3</v>
      </c>
      <c r="M8" s="37">
        <v>7</v>
      </c>
      <c r="N8">
        <v>0.06</v>
      </c>
      <c r="O8">
        <v>5.0400000000000002E-3</v>
      </c>
    </row>
    <row r="9" spans="1:15">
      <c r="A9" s="19"/>
      <c r="B9" s="19" t="s">
        <v>65</v>
      </c>
      <c r="C9" s="20">
        <v>0</v>
      </c>
      <c r="D9" s="20">
        <f>D7*D4</f>
        <v>0.1074722379070205</v>
      </c>
      <c r="G9" s="19">
        <v>8</v>
      </c>
      <c r="H9" s="19">
        <f t="shared" si="1"/>
        <v>0.14399999999999999</v>
      </c>
      <c r="I9" s="19">
        <v>0.06</v>
      </c>
      <c r="J9" s="19">
        <f t="shared" si="0"/>
        <v>0.32</v>
      </c>
      <c r="K9" s="19">
        <f t="shared" si="0"/>
        <v>5.7599999999999995E-3</v>
      </c>
      <c r="M9" s="19">
        <v>8</v>
      </c>
      <c r="N9">
        <v>0.06</v>
      </c>
      <c r="O9">
        <v>5.7599999999999995E-3</v>
      </c>
    </row>
    <row r="10" spans="1:15">
      <c r="A10" s="19"/>
      <c r="B10" s="34" t="s">
        <v>66</v>
      </c>
      <c r="C10" s="20">
        <v>0</v>
      </c>
      <c r="D10" s="20">
        <f>D7*D5</f>
        <v>0.29568981742894784</v>
      </c>
      <c r="G10" s="37">
        <v>9</v>
      </c>
      <c r="H10" s="19">
        <f t="shared" si="1"/>
        <v>0.16199999999999998</v>
      </c>
      <c r="I10" s="19">
        <v>0.06</v>
      </c>
      <c r="J10" s="19">
        <f t="shared" si="0"/>
        <v>0.36</v>
      </c>
      <c r="K10" s="19" t="s">
        <v>81</v>
      </c>
      <c r="M10" s="37">
        <v>9</v>
      </c>
      <c r="N10">
        <v>0.06</v>
      </c>
      <c r="O10">
        <v>0.34</v>
      </c>
    </row>
    <row r="11" spans="1:15">
      <c r="A11" s="19"/>
      <c r="B11" s="34" t="s">
        <v>67</v>
      </c>
      <c r="C11" s="35">
        <v>0</v>
      </c>
      <c r="D11" s="20">
        <f>D7*D6</f>
        <v>0.29568981742894784</v>
      </c>
      <c r="G11" s="19">
        <v>10</v>
      </c>
      <c r="H11" s="19">
        <f t="shared" si="1"/>
        <v>0.18</v>
      </c>
      <c r="I11" s="19">
        <v>0.06</v>
      </c>
      <c r="J11" s="19">
        <f t="shared" si="0"/>
        <v>0.4</v>
      </c>
      <c r="K11" s="19">
        <v>0.34</v>
      </c>
      <c r="M11" s="19">
        <v>10</v>
      </c>
      <c r="N11">
        <v>0.06</v>
      </c>
      <c r="O11">
        <v>0.34</v>
      </c>
    </row>
    <row r="12" spans="1:15">
      <c r="G12" s="37">
        <v>11</v>
      </c>
      <c r="H12" s="19">
        <f t="shared" si="1"/>
        <v>0.19799999999999998</v>
      </c>
      <c r="I12" s="19">
        <v>0.06</v>
      </c>
      <c r="J12" s="19">
        <f t="shared" si="0"/>
        <v>0.44</v>
      </c>
      <c r="K12" s="19">
        <v>0.34</v>
      </c>
      <c r="M12" s="37">
        <v>11</v>
      </c>
      <c r="N12">
        <v>0.06</v>
      </c>
      <c r="O12">
        <v>0.34</v>
      </c>
    </row>
    <row r="13" spans="1:15">
      <c r="G13" s="19">
        <v>12</v>
      </c>
      <c r="H13" s="19">
        <f t="shared" si="1"/>
        <v>0.21599999999999997</v>
      </c>
      <c r="I13" s="19">
        <v>0.06</v>
      </c>
      <c r="J13" s="19">
        <f t="shared" si="0"/>
        <v>0.48</v>
      </c>
      <c r="K13" s="19">
        <v>0.34</v>
      </c>
      <c r="M13" s="19">
        <v>12</v>
      </c>
      <c r="N13">
        <v>0.06</v>
      </c>
      <c r="O13">
        <v>0.34</v>
      </c>
    </row>
    <row r="14" spans="1:15">
      <c r="G14" s="37">
        <v>13</v>
      </c>
      <c r="H14" s="19">
        <f t="shared" si="1"/>
        <v>0.23399999999999999</v>
      </c>
      <c r="I14" s="19">
        <v>0.06</v>
      </c>
      <c r="J14" s="19">
        <f t="shared" si="0"/>
        <v>0.52</v>
      </c>
      <c r="K14" s="19">
        <v>0.34</v>
      </c>
      <c r="M14" s="37">
        <v>13</v>
      </c>
      <c r="N14">
        <v>0.06</v>
      </c>
      <c r="O14">
        <v>0.34</v>
      </c>
    </row>
    <row r="15" spans="1:15">
      <c r="G15" s="19">
        <v>14</v>
      </c>
      <c r="H15" s="19">
        <f t="shared" si="1"/>
        <v>0.252</v>
      </c>
      <c r="I15" s="19">
        <v>0.06</v>
      </c>
      <c r="J15" s="19">
        <f t="shared" si="0"/>
        <v>0.56000000000000005</v>
      </c>
      <c r="K15" s="19">
        <v>0.34</v>
      </c>
      <c r="M15" s="19">
        <v>14</v>
      </c>
      <c r="N15">
        <v>0.06</v>
      </c>
      <c r="O15">
        <v>0.34</v>
      </c>
    </row>
    <row r="16" spans="1:15">
      <c r="G16" s="37">
        <v>15</v>
      </c>
      <c r="H16" s="19">
        <f t="shared" si="1"/>
        <v>0.26999999999999996</v>
      </c>
      <c r="I16" s="19">
        <v>0.06</v>
      </c>
      <c r="J16" s="19">
        <f t="shared" si="0"/>
        <v>0.6</v>
      </c>
      <c r="K16" s="19">
        <v>0.34</v>
      </c>
      <c r="M16" s="37">
        <v>15</v>
      </c>
      <c r="N16">
        <v>0.06</v>
      </c>
      <c r="O16">
        <v>0.34</v>
      </c>
    </row>
    <row r="17" spans="7:15">
      <c r="G17" s="19">
        <v>16</v>
      </c>
      <c r="H17" s="19">
        <f t="shared" si="1"/>
        <v>0.28799999999999998</v>
      </c>
      <c r="I17" s="19">
        <v>0.06</v>
      </c>
      <c r="J17" s="19">
        <f t="shared" si="0"/>
        <v>0.64</v>
      </c>
      <c r="K17" s="19">
        <v>0.34</v>
      </c>
      <c r="M17" s="19">
        <v>16</v>
      </c>
      <c r="N17">
        <v>0.06</v>
      </c>
      <c r="O17">
        <v>0.34</v>
      </c>
    </row>
    <row r="18" spans="7:15">
      <c r="G18" s="37">
        <v>17</v>
      </c>
      <c r="H18" s="19">
        <f t="shared" si="1"/>
        <v>0.30599999999999999</v>
      </c>
      <c r="I18" s="19">
        <v>0.06</v>
      </c>
      <c r="J18" s="19">
        <f t="shared" si="0"/>
        <v>0.68</v>
      </c>
      <c r="K18" s="19">
        <v>0.34</v>
      </c>
      <c r="M18" s="37">
        <v>17</v>
      </c>
      <c r="N18">
        <v>0.06</v>
      </c>
      <c r="O18">
        <v>0.34</v>
      </c>
    </row>
    <row r="19" spans="7:15">
      <c r="G19" s="19">
        <v>18</v>
      </c>
      <c r="H19" s="19">
        <f t="shared" si="1"/>
        <v>0.32399999999999995</v>
      </c>
      <c r="I19" s="19">
        <v>0.06</v>
      </c>
      <c r="J19" s="19">
        <f t="shared" si="0"/>
        <v>0.72</v>
      </c>
      <c r="K19" s="19">
        <v>0.34</v>
      </c>
      <c r="M19" s="19">
        <v>18</v>
      </c>
      <c r="N19">
        <v>0.06</v>
      </c>
      <c r="O19">
        <v>0.34</v>
      </c>
    </row>
    <row r="20" spans="7:15">
      <c r="G20" s="37">
        <v>19</v>
      </c>
      <c r="H20" s="19">
        <f t="shared" si="1"/>
        <v>0.34199999999999997</v>
      </c>
      <c r="I20" s="19">
        <v>0.06</v>
      </c>
      <c r="J20" s="19">
        <f t="shared" si="0"/>
        <v>0.76</v>
      </c>
      <c r="K20" s="19">
        <v>0.34</v>
      </c>
      <c r="M20" s="37">
        <v>19</v>
      </c>
      <c r="N20">
        <v>0.06</v>
      </c>
      <c r="O20">
        <v>0.34</v>
      </c>
    </row>
    <row r="21" spans="7:15">
      <c r="G21" s="19">
        <v>20</v>
      </c>
      <c r="H21" s="19">
        <f t="shared" si="1"/>
        <v>0.36</v>
      </c>
      <c r="I21" s="19">
        <v>0.06</v>
      </c>
      <c r="J21" s="19">
        <f t="shared" si="0"/>
        <v>0.8</v>
      </c>
      <c r="K21" s="19">
        <v>0.34</v>
      </c>
      <c r="M21" s="19">
        <v>20</v>
      </c>
      <c r="N21">
        <v>0.06</v>
      </c>
      <c r="O21">
        <v>0.34</v>
      </c>
    </row>
    <row r="22" spans="7:15">
      <c r="G22" s="37">
        <v>21</v>
      </c>
      <c r="H22" s="19">
        <f t="shared" si="1"/>
        <v>0.37799999999999995</v>
      </c>
      <c r="I22" s="19">
        <v>0.06</v>
      </c>
      <c r="J22" s="19">
        <f t="shared" si="0"/>
        <v>0.84</v>
      </c>
      <c r="K22" s="19">
        <v>0.34</v>
      </c>
      <c r="M22" s="37">
        <v>21</v>
      </c>
      <c r="N22">
        <v>0.06</v>
      </c>
      <c r="O22">
        <v>0.34</v>
      </c>
    </row>
    <row r="23" spans="7:15">
      <c r="G23" s="19">
        <v>22</v>
      </c>
      <c r="H23" s="19">
        <f t="shared" si="1"/>
        <v>0.39599999999999996</v>
      </c>
      <c r="I23" s="19">
        <v>0.06</v>
      </c>
      <c r="J23" s="19">
        <f t="shared" si="0"/>
        <v>0.88</v>
      </c>
      <c r="K23" s="19">
        <v>0.34</v>
      </c>
      <c r="M23" s="19">
        <v>22</v>
      </c>
      <c r="N23">
        <v>0.06</v>
      </c>
      <c r="O23">
        <v>0.34</v>
      </c>
    </row>
    <row r="24" spans="7:15">
      <c r="G24" s="37">
        <v>23</v>
      </c>
      <c r="H24" s="19">
        <f t="shared" si="1"/>
        <v>0.41399999999999998</v>
      </c>
      <c r="I24" s="19">
        <v>0.06</v>
      </c>
      <c r="J24" s="19">
        <f t="shared" si="0"/>
        <v>0.92</v>
      </c>
      <c r="K24" s="19">
        <v>0.34</v>
      </c>
      <c r="M24" s="37">
        <v>23</v>
      </c>
      <c r="N24">
        <v>0.06</v>
      </c>
      <c r="O24">
        <v>0.34</v>
      </c>
    </row>
    <row r="25" spans="7:15">
      <c r="G25" s="19">
        <v>24</v>
      </c>
      <c r="H25" s="19">
        <f t="shared" si="1"/>
        <v>0.43199999999999994</v>
      </c>
      <c r="I25" s="19">
        <v>0.06</v>
      </c>
      <c r="J25" s="19">
        <f t="shared" si="0"/>
        <v>0.96</v>
      </c>
      <c r="K25" s="19">
        <v>0.34</v>
      </c>
      <c r="M25" s="19">
        <v>24</v>
      </c>
      <c r="N25">
        <v>0.06</v>
      </c>
      <c r="O25">
        <v>0.34</v>
      </c>
    </row>
    <row r="26" spans="7:15">
      <c r="G26" s="37">
        <v>25</v>
      </c>
      <c r="H26" s="19">
        <f t="shared" si="1"/>
        <v>0.44999999999999996</v>
      </c>
      <c r="I26" s="19">
        <v>0.06</v>
      </c>
      <c r="J26" s="19">
        <f t="shared" si="0"/>
        <v>1</v>
      </c>
      <c r="K26" s="19">
        <v>0.34</v>
      </c>
      <c r="M26" s="37">
        <v>25</v>
      </c>
      <c r="N26">
        <v>0.06</v>
      </c>
      <c r="O26">
        <v>0.34</v>
      </c>
    </row>
    <row r="27" spans="7:15">
      <c r="G27" s="19">
        <v>26</v>
      </c>
      <c r="H27" s="19">
        <f t="shared" si="1"/>
        <v>0.46799999999999997</v>
      </c>
      <c r="I27" s="19">
        <v>0.06</v>
      </c>
      <c r="J27" s="19">
        <f t="shared" si="0"/>
        <v>1.04</v>
      </c>
      <c r="K27" s="19">
        <v>0.34</v>
      </c>
      <c r="M27" s="19">
        <v>26</v>
      </c>
      <c r="N27">
        <v>0.06</v>
      </c>
      <c r="O27">
        <v>0.34</v>
      </c>
    </row>
    <row r="28" spans="7:15">
      <c r="G28" s="37">
        <v>27</v>
      </c>
      <c r="H28" s="19">
        <f t="shared" si="1"/>
        <v>0.48599999999999999</v>
      </c>
      <c r="I28" s="19">
        <v>0.06</v>
      </c>
      <c r="J28" s="19">
        <f t="shared" si="0"/>
        <v>1.08</v>
      </c>
      <c r="K28" s="19">
        <v>0.34</v>
      </c>
      <c r="M28" s="37">
        <v>27</v>
      </c>
      <c r="N28">
        <v>0.06</v>
      </c>
      <c r="O28">
        <v>0.34</v>
      </c>
    </row>
    <row r="29" spans="7:15">
      <c r="G29" s="19">
        <v>28</v>
      </c>
      <c r="H29" s="19">
        <f t="shared" si="1"/>
        <v>0.504</v>
      </c>
      <c r="I29" s="19">
        <v>0.06</v>
      </c>
      <c r="J29" s="19">
        <f t="shared" si="0"/>
        <v>1.1200000000000001</v>
      </c>
      <c r="K29" s="19">
        <v>0.34</v>
      </c>
      <c r="M29" s="19">
        <v>28</v>
      </c>
      <c r="N29">
        <v>0.06</v>
      </c>
      <c r="O29">
        <v>0.34</v>
      </c>
    </row>
    <row r="30" spans="7:15">
      <c r="G30" s="37">
        <v>29</v>
      </c>
      <c r="H30" s="19">
        <f t="shared" si="1"/>
        <v>0.52199999999999991</v>
      </c>
      <c r="I30" s="19">
        <v>0.06</v>
      </c>
      <c r="J30" s="19">
        <f t="shared" si="0"/>
        <v>1.1599999999999999</v>
      </c>
      <c r="K30" s="19">
        <v>0.34</v>
      </c>
      <c r="M30" s="37">
        <v>29</v>
      </c>
      <c r="N30">
        <v>0.06</v>
      </c>
      <c r="O30">
        <v>0.34</v>
      </c>
    </row>
    <row r="31" spans="7:15">
      <c r="G31" s="19">
        <v>30</v>
      </c>
      <c r="H31" s="19">
        <f t="shared" si="1"/>
        <v>0.53999999999999992</v>
      </c>
      <c r="I31" s="19">
        <v>0.06</v>
      </c>
      <c r="J31" s="19">
        <f t="shared" si="0"/>
        <v>1.2</v>
      </c>
      <c r="K31" s="19">
        <v>0.34</v>
      </c>
      <c r="M31" s="19">
        <v>30</v>
      </c>
      <c r="N31">
        <v>0.06</v>
      </c>
      <c r="O31">
        <v>0.34</v>
      </c>
    </row>
    <row r="32" spans="7:15">
      <c r="G32" s="37">
        <v>31</v>
      </c>
      <c r="H32" s="19">
        <f t="shared" si="1"/>
        <v>0.55799999999999994</v>
      </c>
      <c r="I32" s="19">
        <v>0.06</v>
      </c>
      <c r="J32" s="19">
        <f t="shared" si="0"/>
        <v>1.24</v>
      </c>
      <c r="K32" s="19">
        <v>0.34</v>
      </c>
      <c r="M32" s="37">
        <v>31</v>
      </c>
      <c r="N32">
        <v>0.06</v>
      </c>
      <c r="O32">
        <v>0.34</v>
      </c>
    </row>
    <row r="33" spans="7:15">
      <c r="G33" s="19">
        <v>32</v>
      </c>
      <c r="H33" s="19">
        <f t="shared" si="1"/>
        <v>0.57599999999999996</v>
      </c>
      <c r="I33" s="19">
        <v>0.06</v>
      </c>
      <c r="J33" s="19">
        <f t="shared" si="0"/>
        <v>1.28</v>
      </c>
      <c r="K33" s="19">
        <v>0.34</v>
      </c>
      <c r="M33" s="19">
        <v>32</v>
      </c>
      <c r="N33">
        <v>0.06</v>
      </c>
      <c r="O33">
        <v>0.34</v>
      </c>
    </row>
    <row r="34" spans="7:15">
      <c r="G34" s="37">
        <v>33</v>
      </c>
      <c r="H34" s="19">
        <f t="shared" si="1"/>
        <v>0.59399999999999997</v>
      </c>
      <c r="I34" s="19">
        <v>0.06</v>
      </c>
      <c r="J34" s="19">
        <f t="shared" si="0"/>
        <v>1.32</v>
      </c>
      <c r="K34" s="19">
        <v>0.34</v>
      </c>
      <c r="M34" s="37">
        <v>33</v>
      </c>
      <c r="N34">
        <v>0.06</v>
      </c>
      <c r="O34">
        <v>0.34</v>
      </c>
    </row>
    <row r="35" spans="7:15">
      <c r="G35" s="19">
        <v>34</v>
      </c>
      <c r="H35" s="19">
        <f t="shared" si="1"/>
        <v>0.61199999999999999</v>
      </c>
      <c r="I35" s="19">
        <v>0.06</v>
      </c>
      <c r="J35" s="19">
        <f t="shared" si="0"/>
        <v>1.36</v>
      </c>
      <c r="K35" s="19">
        <v>0.34</v>
      </c>
      <c r="M35" s="19">
        <v>34</v>
      </c>
      <c r="N35">
        <v>0.06</v>
      </c>
      <c r="O35">
        <v>0.34</v>
      </c>
    </row>
    <row r="36" spans="7:15">
      <c r="G36" s="37">
        <v>35</v>
      </c>
      <c r="H36" s="19">
        <f t="shared" si="1"/>
        <v>0.63</v>
      </c>
      <c r="I36" s="19">
        <v>0.06</v>
      </c>
      <c r="J36" s="19">
        <f t="shared" si="0"/>
        <v>1.4</v>
      </c>
      <c r="K36" s="19">
        <v>0.34</v>
      </c>
      <c r="M36" s="37">
        <v>35</v>
      </c>
      <c r="N36">
        <v>0.06</v>
      </c>
      <c r="O36">
        <v>0.34</v>
      </c>
    </row>
    <row r="37" spans="7:15">
      <c r="G37" s="19">
        <v>36</v>
      </c>
      <c r="H37" s="19">
        <f t="shared" si="1"/>
        <v>0.64799999999999991</v>
      </c>
      <c r="I37" s="19">
        <v>0.06</v>
      </c>
      <c r="J37" s="19">
        <f t="shared" si="0"/>
        <v>1.44</v>
      </c>
      <c r="K37" s="19">
        <v>0.34</v>
      </c>
      <c r="M37" s="19">
        <v>36</v>
      </c>
      <c r="N37">
        <v>0.06</v>
      </c>
      <c r="O37">
        <v>0.34</v>
      </c>
    </row>
    <row r="38" spans="7:15">
      <c r="G38" s="37">
        <v>37</v>
      </c>
      <c r="H38" s="19">
        <f t="shared" si="1"/>
        <v>0.66599999999999993</v>
      </c>
      <c r="I38" s="19">
        <v>0.06</v>
      </c>
      <c r="J38" s="19">
        <f t="shared" si="0"/>
        <v>1.48</v>
      </c>
      <c r="K38" s="19">
        <v>0.34</v>
      </c>
      <c r="M38" s="37">
        <v>37</v>
      </c>
      <c r="N38">
        <v>0.06</v>
      </c>
      <c r="O38">
        <v>0.34</v>
      </c>
    </row>
    <row r="39" spans="7:15">
      <c r="G39" s="19">
        <v>38</v>
      </c>
      <c r="H39" s="19">
        <f t="shared" si="1"/>
        <v>0.68399999999999994</v>
      </c>
      <c r="I39" s="19">
        <v>0.06</v>
      </c>
      <c r="J39" s="19">
        <f t="shared" si="0"/>
        <v>1.52</v>
      </c>
      <c r="K39" s="19">
        <v>0.34</v>
      </c>
      <c r="M39" s="19">
        <v>38</v>
      </c>
      <c r="N39">
        <v>0.06</v>
      </c>
      <c r="O39">
        <v>0.34</v>
      </c>
    </row>
    <row r="40" spans="7:15">
      <c r="G40" s="37">
        <v>39</v>
      </c>
      <c r="H40" s="19">
        <f t="shared" si="1"/>
        <v>0.70199999999999996</v>
      </c>
      <c r="I40" s="19">
        <v>0.06</v>
      </c>
      <c r="J40" s="19">
        <f t="shared" si="0"/>
        <v>1.56</v>
      </c>
      <c r="K40" s="19">
        <v>0.34</v>
      </c>
      <c r="M40" s="37">
        <v>39</v>
      </c>
      <c r="N40">
        <v>0.06</v>
      </c>
      <c r="O40">
        <v>0.34</v>
      </c>
    </row>
    <row r="41" spans="7:15">
      <c r="G41" s="19">
        <v>40</v>
      </c>
      <c r="H41" s="19">
        <f t="shared" si="1"/>
        <v>0.72</v>
      </c>
      <c r="I41" s="19">
        <v>0.06</v>
      </c>
      <c r="J41" s="19">
        <f t="shared" si="0"/>
        <v>1.6</v>
      </c>
      <c r="K41" s="19">
        <v>0.34</v>
      </c>
      <c r="M41" s="19">
        <v>40</v>
      </c>
      <c r="N41">
        <v>0.06</v>
      </c>
      <c r="O41">
        <v>0.34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D7"/>
  <sheetViews>
    <sheetView workbookViewId="0">
      <selection activeCell="D6" sqref="D6"/>
    </sheetView>
  </sheetViews>
  <sheetFormatPr defaultRowHeight="15"/>
  <sheetData>
    <row r="1" spans="1:4">
      <c r="A1" s="1"/>
      <c r="B1" s="2"/>
      <c r="C1" s="3" t="s">
        <v>0</v>
      </c>
      <c r="D1" s="3" t="s">
        <v>1</v>
      </c>
    </row>
    <row r="2" spans="1:4">
      <c r="A2" s="5"/>
      <c r="B2" s="1" t="s">
        <v>51</v>
      </c>
      <c r="C2" s="12">
        <v>0</v>
      </c>
      <c r="D2" s="12">
        <v>1</v>
      </c>
    </row>
    <row r="3" spans="1:4">
      <c r="A3" s="6" t="s">
        <v>52</v>
      </c>
      <c r="B3" s="7" t="s">
        <v>53</v>
      </c>
      <c r="C3" s="12" t="s">
        <v>54</v>
      </c>
      <c r="D3" s="12">
        <f>0.015*(1+C6)</f>
        <v>1.4999999999999999E-2</v>
      </c>
    </row>
    <row r="4" spans="1:4">
      <c r="A4" s="8"/>
      <c r="B4" s="9" t="s">
        <v>55</v>
      </c>
      <c r="C4" s="15" t="s">
        <v>54</v>
      </c>
      <c r="D4" s="15">
        <f>0.045*(1+C7)</f>
        <v>4.4999999999999998E-2</v>
      </c>
    </row>
    <row r="5" spans="1:4">
      <c r="A5" s="10" t="s">
        <v>56</v>
      </c>
      <c r="B5" s="1"/>
      <c r="C5" s="12" t="s">
        <v>54</v>
      </c>
      <c r="D5" s="12">
        <f>D2/(D3+D4)</f>
        <v>16.666666666666668</v>
      </c>
    </row>
    <row r="6" spans="1:4">
      <c r="A6" s="10" t="s">
        <v>57</v>
      </c>
      <c r="B6" s="5" t="s">
        <v>53</v>
      </c>
      <c r="C6" s="16">
        <v>0</v>
      </c>
      <c r="D6" s="16">
        <f>D5*D3</f>
        <v>0.25</v>
      </c>
    </row>
    <row r="7" spans="1:4">
      <c r="A7" s="8"/>
      <c r="B7" s="11" t="s">
        <v>55</v>
      </c>
      <c r="C7" s="15">
        <v>0</v>
      </c>
      <c r="D7" s="15">
        <f>D5*D4</f>
        <v>0.75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q1</vt:lpstr>
      <vt:lpstr>q2</vt:lpstr>
      <vt:lpstr>q2b</vt:lpstr>
      <vt:lpstr>q1b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ekrem</dc:creator>
  <cp:lastModifiedBy>ekrem</cp:lastModifiedBy>
  <dcterms:created xsi:type="dcterms:W3CDTF">2010-10-01T02:22:08Z</dcterms:created>
  <dcterms:modified xsi:type="dcterms:W3CDTF">2010-10-01T15:09:17Z</dcterms:modified>
</cp:coreProperties>
</file>