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6380" windowHeight="8190" activeTab="2"/>
  </bookViews>
  <sheets>
    <sheet name="lossValues" sheetId="1" r:id="rId1"/>
    <sheet name="pred25Values" sheetId="2" r:id="rId2"/>
    <sheet name="comparison of orders" sheetId="3" r:id="rId3"/>
  </sheets>
  <calcPr calcId="124519" iterateDelta="1E-4"/>
  <fileRecoveryPr repairLoad="1"/>
</workbook>
</file>

<file path=xl/calcChain.xml><?xml version="1.0" encoding="utf-8"?>
<calcChain xmlns="http://schemas.openxmlformats.org/spreadsheetml/2006/main">
  <c r="H22" i="3"/>
  <c r="H21"/>
  <c r="H20"/>
  <c r="H19"/>
  <c r="H18"/>
  <c r="H17"/>
  <c r="H16"/>
  <c r="H15"/>
  <c r="H14"/>
  <c r="H13"/>
  <c r="H12"/>
  <c r="H11"/>
  <c r="H10"/>
  <c r="H9"/>
  <c r="H8"/>
  <c r="H7"/>
  <c r="H6"/>
  <c r="H5"/>
  <c r="H4"/>
  <c r="H3"/>
  <c r="D22" i="1"/>
  <c r="C22"/>
  <c r="B22"/>
  <c r="E21"/>
  <c r="E15"/>
  <c r="E13"/>
  <c r="E20"/>
  <c r="E7"/>
  <c r="E19"/>
  <c r="E6"/>
  <c r="E11"/>
  <c r="E18"/>
  <c r="E12"/>
  <c r="E17"/>
  <c r="E5"/>
  <c r="E14"/>
  <c r="E4"/>
  <c r="E16"/>
  <c r="E9"/>
  <c r="E3"/>
  <c r="E10"/>
  <c r="E8"/>
  <c r="E2"/>
  <c r="E22" i="2"/>
  <c r="E21"/>
  <c r="E20"/>
  <c r="E19"/>
  <c r="E18"/>
  <c r="E17"/>
  <c r="E16"/>
  <c r="E15"/>
  <c r="E14"/>
  <c r="E13"/>
  <c r="E12"/>
  <c r="E11"/>
  <c r="E10"/>
  <c r="E9"/>
  <c r="E8"/>
  <c r="E7"/>
  <c r="E6"/>
  <c r="E5"/>
  <c r="E4"/>
  <c r="E3"/>
</calcChain>
</file>

<file path=xl/sharedStrings.xml><?xml version="1.0" encoding="utf-8"?>
<sst xmlns="http://schemas.openxmlformats.org/spreadsheetml/2006/main" count="136" uniqueCount="43">
  <si>
    <t>Top16-MoEIrwm</t>
  </si>
  <si>
    <t>log-ABE0-1NN</t>
  </si>
  <si>
    <t>norm-CART(on)</t>
  </si>
  <si>
    <t>telecom1</t>
  </si>
  <si>
    <t>kemerer</t>
  </si>
  <si>
    <t>cocomo81o</t>
  </si>
  <si>
    <t>desharnaisL1</t>
  </si>
  <si>
    <t>cocomo81s</t>
  </si>
  <si>
    <t>desharnaisL3</t>
  </si>
  <si>
    <t>albrecht</t>
  </si>
  <si>
    <t>cocomo81e</t>
  </si>
  <si>
    <t>nasa93_center_5</t>
  </si>
  <si>
    <t>desharnaisL2</t>
  </si>
  <si>
    <t>desharnais</t>
  </si>
  <si>
    <t>maxwell</t>
  </si>
  <si>
    <t>sdr</t>
  </si>
  <si>
    <t>nasa93_center_1</t>
  </si>
  <si>
    <t>miyazaki94</t>
  </si>
  <si>
    <t>nasa93_center_2</t>
  </si>
  <si>
    <t>finnish</t>
  </si>
  <si>
    <t>cocomo81</t>
  </si>
  <si>
    <t>nasa93</t>
  </si>
  <si>
    <t>china</t>
  </si>
  <si>
    <t>SUM</t>
  </si>
  <si>
    <t>Pred(25) Values</t>
  </si>
  <si>
    <t>Median</t>
  </si>
  <si>
    <t># of times methods appear on top 1</t>
  </si>
  <si>
    <t>Dataset</t>
  </si>
  <si>
    <t>TOP16</t>
  </si>
  <si>
    <t>*</t>
  </si>
  <si>
    <t>7 out of 20</t>
  </si>
  <si>
    <t xml:space="preserve"> log-ABE0-1NN</t>
  </si>
  <si>
    <t xml:space="preserve"> norm-CART(on)</t>
  </si>
  <si>
    <t xml:space="preserve"> TOP16</t>
  </si>
  <si>
    <t>MEDIAN</t>
  </si>
  <si>
    <t>6 out of 20</t>
  </si>
  <si>
    <t>10 out of 20</t>
  </si>
  <si>
    <t>LOSS VALUES</t>
  </si>
  <si>
    <t>LOSSES</t>
  </si>
  <si>
    <t>PRED(25)</t>
  </si>
  <si>
    <t>ORDER OF ALGORITHMS - BEST TO REST</t>
  </si>
  <si>
    <t>ORDER OF DATASETS - BEST TO REST</t>
  </si>
  <si>
    <t>Change=First Rank - Second Rank</t>
  </si>
</sst>
</file>

<file path=xl/styles.xml><?xml version="1.0" encoding="utf-8"?>
<styleSheet xmlns="http://schemas.openxmlformats.org/spreadsheetml/2006/main">
  <numFmts count="1">
    <numFmt numFmtId="164" formatCode="0.0000"/>
  </numFmts>
  <fonts count="3">
    <font>
      <sz val="10"/>
      <name val="Arial"/>
      <family val="2"/>
    </font>
    <font>
      <sz val="11"/>
      <color rgb="FF000000"/>
      <name val="Calibri"/>
      <family val="2"/>
    </font>
    <font>
      <b/>
      <sz val="10"/>
      <name val="Arial"/>
      <family val="2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/>
  </cellStyleXfs>
  <cellXfs count="69">
    <xf numFmtId="0" fontId="0" fillId="0" borderId="0" xfId="0"/>
    <xf numFmtId="0" fontId="1" fillId="0" borderId="4" xfId="1" applyFont="1" applyBorder="1" applyAlignment="1">
      <alignment horizontal="center"/>
    </xf>
    <xf numFmtId="0" fontId="1" fillId="0" borderId="2" xfId="1" applyFont="1" applyBorder="1" applyAlignment="1">
      <alignment horizontal="center"/>
    </xf>
    <xf numFmtId="0" fontId="0" fillId="0" borderId="0" xfId="0"/>
    <xf numFmtId="0" fontId="1" fillId="0" borderId="0" xfId="1"/>
    <xf numFmtId="0" fontId="1" fillId="0" borderId="1" xfId="1" applyBorder="1"/>
    <xf numFmtId="0" fontId="1" fillId="0" borderId="2" xfId="1" applyFont="1" applyBorder="1" applyAlignment="1">
      <alignment horizontal="center"/>
    </xf>
    <xf numFmtId="0" fontId="1" fillId="0" borderId="3" xfId="1" applyFont="1" applyBorder="1" applyAlignment="1">
      <alignment horizontal="center"/>
    </xf>
    <xf numFmtId="0" fontId="1" fillId="0" borderId="0" xfId="1" applyAlignment="1"/>
    <xf numFmtId="0" fontId="1" fillId="0" borderId="4" xfId="1" applyFont="1" applyBorder="1"/>
    <xf numFmtId="0" fontId="1" fillId="0" borderId="5" xfId="1" applyFont="1" applyBorder="1"/>
    <xf numFmtId="0" fontId="1" fillId="0" borderId="6" xfId="1" applyFont="1" applyBorder="1"/>
    <xf numFmtId="0" fontId="1" fillId="0" borderId="7" xfId="1" applyFont="1" applyBorder="1"/>
    <xf numFmtId="0" fontId="1" fillId="0" borderId="0" xfId="1" applyFont="1" applyBorder="1"/>
    <xf numFmtId="0" fontId="1" fillId="0" borderId="8" xfId="1" applyFont="1" applyBorder="1" applyAlignment="1">
      <alignment horizontal="center"/>
    </xf>
    <xf numFmtId="0" fontId="1" fillId="0" borderId="9" xfId="1" applyFont="1" applyBorder="1" applyAlignment="1">
      <alignment horizontal="center"/>
    </xf>
    <xf numFmtId="0" fontId="1" fillId="0" borderId="10" xfId="1" applyFont="1" applyBorder="1" applyAlignment="1">
      <alignment horizontal="center"/>
    </xf>
    <xf numFmtId="0" fontId="1" fillId="0" borderId="0" xfId="1" applyAlignment="1">
      <alignment horizontal="center"/>
    </xf>
    <xf numFmtId="0" fontId="1" fillId="0" borderId="11" xfId="1" applyFont="1" applyBorder="1"/>
    <xf numFmtId="164" fontId="1" fillId="0" borderId="0" xfId="1" applyNumberFormat="1" applyBorder="1"/>
    <xf numFmtId="0" fontId="1" fillId="0" borderId="11" xfId="1" applyFont="1" applyBorder="1" applyAlignment="1">
      <alignment horizontal="center" vertical="center"/>
    </xf>
    <xf numFmtId="0" fontId="1" fillId="0" borderId="0" xfId="1" applyBorder="1" applyAlignment="1">
      <alignment horizontal="center" vertical="center"/>
    </xf>
    <xf numFmtId="0" fontId="1" fillId="0" borderId="12" xfId="1" applyBorder="1" applyAlignment="1">
      <alignment horizontal="center" vertical="center"/>
    </xf>
    <xf numFmtId="0" fontId="1" fillId="0" borderId="8" xfId="1" applyFont="1" applyBorder="1"/>
    <xf numFmtId="164" fontId="1" fillId="0" borderId="9" xfId="1" applyNumberFormat="1" applyBorder="1"/>
    <xf numFmtId="0" fontId="1" fillId="0" borderId="8" xfId="1" applyFont="1" applyBorder="1" applyAlignment="1">
      <alignment horizontal="center" vertical="center"/>
    </xf>
    <xf numFmtId="0" fontId="1" fillId="0" borderId="9" xfId="1" applyBorder="1" applyAlignment="1">
      <alignment horizontal="center" vertical="center"/>
    </xf>
    <xf numFmtId="0" fontId="1" fillId="0" borderId="10" xfId="1" applyBorder="1" applyAlignment="1">
      <alignment horizontal="center" vertical="center"/>
    </xf>
    <xf numFmtId="12" fontId="1" fillId="0" borderId="8" xfId="1" applyNumberFormat="1" applyFont="1" applyBorder="1" applyAlignment="1">
      <alignment horizontal="center"/>
    </xf>
    <xf numFmtId="12" fontId="1" fillId="0" borderId="9" xfId="1" applyNumberFormat="1" applyFont="1" applyBorder="1" applyAlignment="1">
      <alignment horizontal="center"/>
    </xf>
    <xf numFmtId="12" fontId="1" fillId="0" borderId="10" xfId="1" applyNumberFormat="1" applyFont="1" applyBorder="1" applyAlignment="1">
      <alignment horizontal="center"/>
    </xf>
    <xf numFmtId="0" fontId="1" fillId="0" borderId="1" xfId="1" applyFont="1" applyBorder="1" applyAlignment="1">
      <alignment horizontal="center" vertical="center"/>
    </xf>
    <xf numFmtId="0" fontId="1" fillId="0" borderId="15" xfId="1" applyBorder="1" applyAlignment="1">
      <alignment horizontal="center" vertical="center"/>
    </xf>
    <xf numFmtId="0" fontId="1" fillId="0" borderId="2" xfId="1" applyBorder="1" applyAlignment="1">
      <alignment horizontal="center" vertical="center"/>
    </xf>
    <xf numFmtId="0" fontId="1" fillId="0" borderId="11" xfId="1" applyBorder="1" applyAlignment="1">
      <alignment horizontal="center" vertical="center"/>
    </xf>
    <xf numFmtId="0" fontId="0" fillId="0" borderId="11" xfId="0" applyBorder="1"/>
    <xf numFmtId="0" fontId="0" fillId="0" borderId="0" xfId="0" applyBorder="1"/>
    <xf numFmtId="0" fontId="0" fillId="0" borderId="12" xfId="0" applyBorder="1"/>
    <xf numFmtId="0" fontId="0" fillId="0" borderId="8" xfId="0" applyBorder="1"/>
    <xf numFmtId="0" fontId="0" fillId="0" borderId="10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10" fontId="1" fillId="0" borderId="11" xfId="1" applyNumberFormat="1" applyBorder="1"/>
    <xf numFmtId="10" fontId="1" fillId="0" borderId="0" xfId="1" applyNumberFormat="1" applyBorder="1"/>
    <xf numFmtId="10" fontId="1" fillId="0" borderId="12" xfId="1" applyNumberFormat="1" applyBorder="1"/>
    <xf numFmtId="10" fontId="1" fillId="0" borderId="13" xfId="1" applyNumberFormat="1" applyBorder="1"/>
    <xf numFmtId="10" fontId="1" fillId="0" borderId="8" xfId="1" applyNumberFormat="1" applyBorder="1"/>
    <xf numFmtId="10" fontId="1" fillId="0" borderId="9" xfId="1" applyNumberFormat="1" applyBorder="1"/>
    <xf numFmtId="10" fontId="1" fillId="0" borderId="10" xfId="1" applyNumberFormat="1" applyBorder="1"/>
    <xf numFmtId="10" fontId="1" fillId="0" borderId="14" xfId="1" applyNumberFormat="1" applyBorder="1"/>
    <xf numFmtId="0" fontId="0" fillId="0" borderId="13" xfId="0" applyBorder="1"/>
    <xf numFmtId="0" fontId="0" fillId="0" borderId="4" xfId="0" applyBorder="1"/>
    <xf numFmtId="0" fontId="0" fillId="0" borderId="4" xfId="0" applyFill="1" applyBorder="1"/>
    <xf numFmtId="0" fontId="2" fillId="0" borderId="1" xfId="0" applyFont="1" applyBorder="1"/>
    <xf numFmtId="0" fontId="2" fillId="0" borderId="11" xfId="0" applyFont="1" applyBorder="1"/>
    <xf numFmtId="0" fontId="2" fillId="0" borderId="8" xfId="0" applyFont="1" applyBorder="1"/>
    <xf numFmtId="0" fontId="2" fillId="0" borderId="1" xfId="0" applyFont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5" xfId="0" applyFont="1" applyBorder="1"/>
    <xf numFmtId="0" fontId="2" fillId="0" borderId="7" xfId="0" applyFont="1" applyBorder="1"/>
    <xf numFmtId="0" fontId="2" fillId="0" borderId="0" xfId="0" applyFont="1" applyBorder="1"/>
    <xf numFmtId="0" fontId="2" fillId="0" borderId="5" xfId="0" applyFont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7" xfId="0" applyFont="1" applyFill="1" applyBorder="1"/>
    <xf numFmtId="0" fontId="1" fillId="0" borderId="3" xfId="1" applyFont="1" applyBorder="1"/>
    <xf numFmtId="0" fontId="1" fillId="0" borderId="13" xfId="1" applyFont="1" applyBorder="1"/>
    <xf numFmtId="0" fontId="1" fillId="0" borderId="14" xfId="1" applyFont="1" applyBorder="1"/>
  </cellXfs>
  <cellStyles count="2">
    <cellStyle name="Normal" xfId="0" builtinId="0"/>
    <cellStyle name="TableStyleLight1" xfId="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22"/>
  <sheetViews>
    <sheetView zoomScalePageLayoutView="60" workbookViewId="0">
      <selection activeCell="H18" sqref="H18"/>
    </sheetView>
  </sheetViews>
  <sheetFormatPr defaultRowHeight="12.75"/>
  <cols>
    <col min="1" max="1" width="16.5703125" bestFit="1" customWidth="1"/>
    <col min="2" max="2" width="13.140625" bestFit="1" customWidth="1"/>
    <col min="3" max="3" width="13.85546875" bestFit="1" customWidth="1"/>
    <col min="4" max="4" width="14.42578125" style="3" bestFit="1" customWidth="1"/>
    <col min="5" max="5" width="5.140625" bestFit="1" customWidth="1"/>
    <col min="6" max="257" width="11.5703125"/>
  </cols>
  <sheetData>
    <row r="1" spans="1:5" ht="13.5" thickBot="1">
      <c r="A1" s="40" t="s">
        <v>37</v>
      </c>
      <c r="B1" s="41" t="s">
        <v>1</v>
      </c>
      <c r="C1" s="42" t="s">
        <v>2</v>
      </c>
      <c r="D1" s="41" t="s">
        <v>0</v>
      </c>
      <c r="E1" s="53" t="s">
        <v>23</v>
      </c>
    </row>
    <row r="2" spans="1:5">
      <c r="A2" s="35" t="s">
        <v>3</v>
      </c>
      <c r="B2" s="36">
        <v>0</v>
      </c>
      <c r="C2" s="37">
        <v>0</v>
      </c>
      <c r="D2" s="36">
        <v>0</v>
      </c>
      <c r="E2" s="51">
        <f>SUM(B2:D2)</f>
        <v>0</v>
      </c>
    </row>
    <row r="3" spans="1:5">
      <c r="A3" s="35" t="s">
        <v>6</v>
      </c>
      <c r="B3" s="36">
        <v>0</v>
      </c>
      <c r="C3" s="37">
        <v>0</v>
      </c>
      <c r="D3" s="36">
        <v>0</v>
      </c>
      <c r="E3" s="51">
        <f>SUM(B3:D3)</f>
        <v>0</v>
      </c>
    </row>
    <row r="4" spans="1:5">
      <c r="A4" s="35" t="s">
        <v>9</v>
      </c>
      <c r="B4" s="36">
        <v>0</v>
      </c>
      <c r="C4" s="37">
        <v>0</v>
      </c>
      <c r="D4" s="36">
        <v>0</v>
      </c>
      <c r="E4" s="51">
        <f>SUM(B4:D4)</f>
        <v>0</v>
      </c>
    </row>
    <row r="5" spans="1:5">
      <c r="A5" s="35" t="s">
        <v>11</v>
      </c>
      <c r="B5" s="36">
        <v>0</v>
      </c>
      <c r="C5" s="37">
        <v>0</v>
      </c>
      <c r="D5" s="36">
        <v>0</v>
      </c>
      <c r="E5" s="51">
        <f>SUM(B5:D5)</f>
        <v>0</v>
      </c>
    </row>
    <row r="6" spans="1:5">
      <c r="A6" s="35" t="s">
        <v>16</v>
      </c>
      <c r="B6" s="36">
        <v>0</v>
      </c>
      <c r="C6" s="37">
        <v>0</v>
      </c>
      <c r="D6" s="36">
        <v>0</v>
      </c>
      <c r="E6" s="51">
        <f>SUM(B6:D6)</f>
        <v>0</v>
      </c>
    </row>
    <row r="7" spans="1:5">
      <c r="A7" s="35" t="s">
        <v>18</v>
      </c>
      <c r="B7" s="36">
        <v>0</v>
      </c>
      <c r="C7" s="37">
        <v>0</v>
      </c>
      <c r="D7" s="36">
        <v>0</v>
      </c>
      <c r="E7" s="51">
        <f>SUM(B7:D7)</f>
        <v>0</v>
      </c>
    </row>
    <row r="8" spans="1:5">
      <c r="A8" s="35" t="s">
        <v>4</v>
      </c>
      <c r="B8" s="36">
        <v>0</v>
      </c>
      <c r="C8" s="37">
        <v>1</v>
      </c>
      <c r="D8" s="36">
        <v>0</v>
      </c>
      <c r="E8" s="51">
        <f>SUM(B8:D8)</f>
        <v>1</v>
      </c>
    </row>
    <row r="9" spans="1:5">
      <c r="A9" s="35" t="s">
        <v>7</v>
      </c>
      <c r="B9" s="36">
        <v>2</v>
      </c>
      <c r="C9" s="37">
        <v>5</v>
      </c>
      <c r="D9" s="36">
        <v>0</v>
      </c>
      <c r="E9" s="51">
        <f>SUM(B9:D9)</f>
        <v>7</v>
      </c>
    </row>
    <row r="10" spans="1:5">
      <c r="A10" s="35" t="s">
        <v>5</v>
      </c>
      <c r="B10" s="36">
        <v>14</v>
      </c>
      <c r="C10" s="37">
        <v>0</v>
      </c>
      <c r="D10" s="36">
        <v>0</v>
      </c>
      <c r="E10" s="51">
        <f>SUM(B10:D10)</f>
        <v>14</v>
      </c>
    </row>
    <row r="11" spans="1:5">
      <c r="A11" s="35" t="s">
        <v>15</v>
      </c>
      <c r="B11" s="36">
        <v>3</v>
      </c>
      <c r="C11" s="37">
        <v>3</v>
      </c>
      <c r="D11" s="36">
        <v>9</v>
      </c>
      <c r="E11" s="51">
        <f>SUM(B11:D11)</f>
        <v>15</v>
      </c>
    </row>
    <row r="12" spans="1:5">
      <c r="A12" s="35" t="s">
        <v>13</v>
      </c>
      <c r="B12" s="36">
        <v>19</v>
      </c>
      <c r="C12" s="37">
        <v>0</v>
      </c>
      <c r="D12" s="36">
        <v>0</v>
      </c>
      <c r="E12" s="51">
        <f>SUM(B12:D12)</f>
        <v>19</v>
      </c>
    </row>
    <row r="13" spans="1:5">
      <c r="A13" s="35" t="s">
        <v>20</v>
      </c>
      <c r="B13" s="36">
        <v>1</v>
      </c>
      <c r="C13" s="37">
        <v>16</v>
      </c>
      <c r="D13" s="36">
        <v>5</v>
      </c>
      <c r="E13" s="51">
        <f>SUM(B13:D13)</f>
        <v>22</v>
      </c>
    </row>
    <row r="14" spans="1:5">
      <c r="A14" s="35" t="s">
        <v>10</v>
      </c>
      <c r="B14" s="36">
        <v>25</v>
      </c>
      <c r="C14" s="37">
        <v>0</v>
      </c>
      <c r="D14" s="36">
        <v>0</v>
      </c>
      <c r="E14" s="51">
        <f>SUM(B14:D14)</f>
        <v>25</v>
      </c>
    </row>
    <row r="15" spans="1:5">
      <c r="A15" s="35" t="s">
        <v>21</v>
      </c>
      <c r="B15" s="36">
        <v>21</v>
      </c>
      <c r="C15" s="37">
        <v>15</v>
      </c>
      <c r="D15" s="36">
        <v>3</v>
      </c>
      <c r="E15" s="51">
        <f>SUM(B15:D15)</f>
        <v>39</v>
      </c>
    </row>
    <row r="16" spans="1:5">
      <c r="A16" s="35" t="s">
        <v>8</v>
      </c>
      <c r="B16" s="36">
        <v>0</v>
      </c>
      <c r="C16" s="37">
        <v>32</v>
      </c>
      <c r="D16" s="36">
        <v>12</v>
      </c>
      <c r="E16" s="51">
        <f>SUM(B16:D16)</f>
        <v>44</v>
      </c>
    </row>
    <row r="17" spans="1:5">
      <c r="A17" s="35" t="s">
        <v>12</v>
      </c>
      <c r="B17" s="36">
        <v>68</v>
      </c>
      <c r="C17" s="37">
        <v>0</v>
      </c>
      <c r="D17" s="36">
        <v>0</v>
      </c>
      <c r="E17" s="51">
        <f>SUM(B17:D17)</f>
        <v>68</v>
      </c>
    </row>
    <row r="18" spans="1:5">
      <c r="A18" s="35" t="s">
        <v>14</v>
      </c>
      <c r="B18" s="36">
        <v>68</v>
      </c>
      <c r="C18" s="37">
        <v>1</v>
      </c>
      <c r="D18" s="36">
        <v>0</v>
      </c>
      <c r="E18" s="51">
        <f>SUM(B18:D18)</f>
        <v>69</v>
      </c>
    </row>
    <row r="19" spans="1:5">
      <c r="A19" s="35" t="s">
        <v>17</v>
      </c>
      <c r="B19" s="36">
        <v>78</v>
      </c>
      <c r="C19" s="37">
        <v>16</v>
      </c>
      <c r="D19" s="36">
        <v>10</v>
      </c>
      <c r="E19" s="51">
        <f>SUM(B19:D19)</f>
        <v>104</v>
      </c>
    </row>
    <row r="20" spans="1:5">
      <c r="A20" s="35" t="s">
        <v>19</v>
      </c>
      <c r="B20" s="36">
        <v>131</v>
      </c>
      <c r="C20" s="37">
        <v>0</v>
      </c>
      <c r="D20" s="36">
        <v>0</v>
      </c>
      <c r="E20" s="51">
        <f>SUM(B20:D20)</f>
        <v>131</v>
      </c>
    </row>
    <row r="21" spans="1:5" ht="13.5" thickBot="1">
      <c r="A21" s="35" t="s">
        <v>22</v>
      </c>
      <c r="B21" s="36">
        <v>332</v>
      </c>
      <c r="C21" s="37">
        <v>34</v>
      </c>
      <c r="D21" s="36">
        <v>28</v>
      </c>
      <c r="E21" s="51">
        <f>SUM(B21:D21)</f>
        <v>394</v>
      </c>
    </row>
    <row r="22" spans="1:5" ht="13.5" thickBot="1">
      <c r="A22" s="40" t="s">
        <v>23</v>
      </c>
      <c r="B22" s="41">
        <f>SUM(B2:B21)</f>
        <v>762</v>
      </c>
      <c r="C22" s="41">
        <f>SUM(C2:C21)</f>
        <v>123</v>
      </c>
      <c r="D22" s="41">
        <f>SUM(D2:D21)</f>
        <v>67</v>
      </c>
      <c r="E22" s="52"/>
    </row>
  </sheetData>
  <sortState ref="A2:E22">
    <sortCondition ref="E1"/>
  </sortState>
  <pageMargins left="0.78749999999999998" right="0.78749999999999998" top="1.05277777777778" bottom="1.05277777777778" header="0.78749999999999998" footer="0.78749999999999998"/>
  <pageSetup paperSize="0" scale="0" firstPageNumber="0" orientation="portrait" usePrinterDefaults="0" horizontalDpi="0" verticalDpi="0" copies="0"/>
  <headerFooter>
    <oddHeader>&amp;C&amp;"Times New Roman,Normal"&amp;12&amp;A</oddHeader>
    <oddFooter>&amp;C&amp;"Times New Roman,Normal"&amp;12Page 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IW23"/>
  <sheetViews>
    <sheetView zoomScalePageLayoutView="60" workbookViewId="0">
      <selection activeCell="A3" sqref="A3:A22"/>
    </sheetView>
  </sheetViews>
  <sheetFormatPr defaultRowHeight="15"/>
  <cols>
    <col min="1" max="1" width="20.28515625" style="4"/>
    <col min="2" max="2" width="17.85546875" style="4"/>
    <col min="3" max="3" width="19.42578125" style="4"/>
    <col min="4" max="4" width="11.42578125" style="4"/>
    <col min="5" max="5" width="10.85546875" style="4"/>
    <col min="6" max="6" width="3.42578125" style="4"/>
    <col min="7" max="7" width="17.85546875" style="4"/>
    <col min="8" max="8" width="19.42578125" style="4"/>
    <col min="9" max="9" width="13.28515625" style="4"/>
    <col min="10" max="257" width="10.85546875" style="4"/>
  </cols>
  <sheetData>
    <row r="1" spans="1:10" ht="15.75" thickBot="1">
      <c r="A1" s="5"/>
      <c r="B1" s="2" t="s">
        <v>24</v>
      </c>
      <c r="C1" s="2"/>
      <c r="D1" s="2"/>
      <c r="E1" s="6" t="s">
        <v>25</v>
      </c>
      <c r="F1" s="7"/>
      <c r="G1" s="1" t="s">
        <v>26</v>
      </c>
      <c r="H1" s="1"/>
      <c r="I1" s="1"/>
      <c r="J1" s="8"/>
    </row>
    <row r="2" spans="1:10" ht="15.75" thickBot="1">
      <c r="A2" s="9" t="s">
        <v>27</v>
      </c>
      <c r="B2" s="10" t="s">
        <v>31</v>
      </c>
      <c r="C2" s="11" t="s">
        <v>32</v>
      </c>
      <c r="D2" s="12" t="s">
        <v>33</v>
      </c>
      <c r="E2" s="9" t="s">
        <v>34</v>
      </c>
      <c r="F2" s="13"/>
      <c r="G2" s="14" t="s">
        <v>1</v>
      </c>
      <c r="H2" s="15" t="s">
        <v>2</v>
      </c>
      <c r="I2" s="16" t="s">
        <v>28</v>
      </c>
      <c r="J2" s="17"/>
    </row>
    <row r="3" spans="1:10">
      <c r="A3" s="18" t="s">
        <v>7</v>
      </c>
      <c r="B3" s="43">
        <v>0.18182000000000001</v>
      </c>
      <c r="C3" s="44">
        <v>9.0909000000000004E-2</v>
      </c>
      <c r="D3" s="45">
        <v>9.0909000000000004E-2</v>
      </c>
      <c r="E3" s="46">
        <f>MEDIAN(B3:D3)</f>
        <v>9.0909000000000004E-2</v>
      </c>
      <c r="F3" s="19"/>
      <c r="G3" s="31" t="s">
        <v>29</v>
      </c>
      <c r="H3" s="32"/>
      <c r="I3" s="33"/>
      <c r="J3" s="17"/>
    </row>
    <row r="4" spans="1:10">
      <c r="A4" s="18" t="s">
        <v>10</v>
      </c>
      <c r="B4" s="43">
        <v>7.1429000000000006E-2</v>
      </c>
      <c r="C4" s="44">
        <v>0.17857000000000001</v>
      </c>
      <c r="D4" s="45">
        <v>0.10714</v>
      </c>
      <c r="E4" s="46">
        <f>MEDIAN(B4:D4)</f>
        <v>0.10714</v>
      </c>
      <c r="F4" s="19"/>
      <c r="G4" s="20"/>
      <c r="H4" s="21" t="s">
        <v>29</v>
      </c>
      <c r="I4" s="22"/>
      <c r="J4" s="17"/>
    </row>
    <row r="5" spans="1:10">
      <c r="A5" s="18" t="s">
        <v>20</v>
      </c>
      <c r="B5" s="43">
        <v>0.15873000000000001</v>
      </c>
      <c r="C5" s="44">
        <v>0.12698000000000001</v>
      </c>
      <c r="D5" s="45">
        <v>0.17460000000000001</v>
      </c>
      <c r="E5" s="46">
        <f>MEDIAN(B5:D5)</f>
        <v>0.15873000000000001</v>
      </c>
      <c r="F5" s="19"/>
      <c r="G5" s="20"/>
      <c r="H5" s="21"/>
      <c r="I5" s="22" t="s">
        <v>29</v>
      </c>
      <c r="J5" s="17"/>
    </row>
    <row r="6" spans="1:10">
      <c r="A6" s="18" t="s">
        <v>4</v>
      </c>
      <c r="B6" s="43">
        <v>0.26667000000000002</v>
      </c>
      <c r="C6" s="44">
        <v>6.6667000000000004E-2</v>
      </c>
      <c r="D6" s="45">
        <v>0.2</v>
      </c>
      <c r="E6" s="46">
        <f>MEDIAN(B6:D6)</f>
        <v>0.2</v>
      </c>
      <c r="F6" s="19"/>
      <c r="G6" s="34" t="s">
        <v>29</v>
      </c>
      <c r="H6" s="21"/>
      <c r="I6" s="22"/>
      <c r="J6" s="17"/>
    </row>
    <row r="7" spans="1:10">
      <c r="A7" s="18" t="s">
        <v>5</v>
      </c>
      <c r="B7" s="43">
        <v>0.20832999999999999</v>
      </c>
      <c r="C7" s="44">
        <v>0.29166999999999998</v>
      </c>
      <c r="D7" s="45">
        <v>0.45833000000000002</v>
      </c>
      <c r="E7" s="46">
        <f>MEDIAN(B7:D7)</f>
        <v>0.29166999999999998</v>
      </c>
      <c r="F7" s="19"/>
      <c r="G7" s="34"/>
      <c r="H7" s="21"/>
      <c r="I7" s="22" t="s">
        <v>29</v>
      </c>
      <c r="J7" s="17"/>
    </row>
    <row r="8" spans="1:10">
      <c r="A8" s="18" t="s">
        <v>15</v>
      </c>
      <c r="B8" s="43">
        <v>0.29166999999999998</v>
      </c>
      <c r="C8" s="44">
        <v>0.41666999999999998</v>
      </c>
      <c r="D8" s="45">
        <v>0.20832999999999999</v>
      </c>
      <c r="E8" s="46">
        <f>MEDIAN(B8:D8)</f>
        <v>0.29166999999999998</v>
      </c>
      <c r="F8" s="19"/>
      <c r="G8" s="34"/>
      <c r="H8" s="21" t="s">
        <v>29</v>
      </c>
      <c r="I8" s="22"/>
      <c r="J8" s="17"/>
    </row>
    <row r="9" spans="1:10">
      <c r="A9" s="18" t="s">
        <v>8</v>
      </c>
      <c r="B9" s="43">
        <v>0.4</v>
      </c>
      <c r="C9" s="44">
        <v>0.2</v>
      </c>
      <c r="D9" s="45">
        <v>0.3</v>
      </c>
      <c r="E9" s="46">
        <f>MEDIAN(B9:D9)</f>
        <v>0.3</v>
      </c>
      <c r="F9" s="19"/>
      <c r="G9" s="34" t="s">
        <v>29</v>
      </c>
      <c r="H9" s="21"/>
      <c r="I9" s="22"/>
      <c r="J9" s="17"/>
    </row>
    <row r="10" spans="1:10">
      <c r="A10" s="18" t="s">
        <v>14</v>
      </c>
      <c r="B10" s="43">
        <v>0.14516000000000001</v>
      </c>
      <c r="C10" s="44">
        <v>0.32257999999999998</v>
      </c>
      <c r="D10" s="45">
        <v>0.40322999999999998</v>
      </c>
      <c r="E10" s="46">
        <f>MEDIAN(B10:D10)</f>
        <v>0.32257999999999998</v>
      </c>
      <c r="F10" s="19"/>
      <c r="G10" s="34"/>
      <c r="H10" s="21"/>
      <c r="I10" s="22" t="s">
        <v>29</v>
      </c>
      <c r="J10" s="17"/>
    </row>
    <row r="11" spans="1:10">
      <c r="A11" s="18" t="s">
        <v>3</v>
      </c>
      <c r="B11" s="43">
        <v>0.38889000000000001</v>
      </c>
      <c r="C11" s="44">
        <v>0.33333000000000002</v>
      </c>
      <c r="D11" s="45">
        <v>0.33333000000000002</v>
      </c>
      <c r="E11" s="46">
        <f>MEDIAN(B11:D11)</f>
        <v>0.33333000000000002</v>
      </c>
      <c r="F11" s="19"/>
      <c r="G11" s="34" t="s">
        <v>29</v>
      </c>
      <c r="H11" s="21"/>
      <c r="I11" s="22"/>
      <c r="J11" s="17"/>
    </row>
    <row r="12" spans="1:10">
      <c r="A12" s="18" t="s">
        <v>17</v>
      </c>
      <c r="B12" s="43">
        <v>0.25</v>
      </c>
      <c r="C12" s="44">
        <v>0.39583000000000002</v>
      </c>
      <c r="D12" s="45">
        <v>0.35416999999999998</v>
      </c>
      <c r="E12" s="46">
        <f>MEDIAN(B12:D12)</f>
        <v>0.35416999999999998</v>
      </c>
      <c r="F12" s="19"/>
      <c r="G12" s="34"/>
      <c r="H12" s="21" t="s">
        <v>29</v>
      </c>
      <c r="I12" s="22"/>
      <c r="J12" s="17"/>
    </row>
    <row r="13" spans="1:10">
      <c r="A13" s="18" t="s">
        <v>11</v>
      </c>
      <c r="B13" s="43">
        <v>0.33333000000000002</v>
      </c>
      <c r="C13" s="44">
        <v>0.35897000000000001</v>
      </c>
      <c r="D13" s="45">
        <v>0.38462000000000002</v>
      </c>
      <c r="E13" s="46">
        <f>MEDIAN(B13:D13)</f>
        <v>0.35897000000000001</v>
      </c>
      <c r="F13" s="19"/>
      <c r="G13" s="34"/>
      <c r="H13" s="21"/>
      <c r="I13" s="22" t="s">
        <v>29</v>
      </c>
      <c r="J13" s="17"/>
    </row>
    <row r="14" spans="1:10">
      <c r="A14" s="18" t="s">
        <v>21</v>
      </c>
      <c r="B14" s="43">
        <v>0.3871</v>
      </c>
      <c r="C14" s="44">
        <v>0.29032000000000002</v>
      </c>
      <c r="D14" s="45">
        <v>0.36559000000000003</v>
      </c>
      <c r="E14" s="46">
        <f>MEDIAN(B14:D14)</f>
        <v>0.36559000000000003</v>
      </c>
      <c r="F14" s="19"/>
      <c r="G14" s="34" t="s">
        <v>29</v>
      </c>
      <c r="H14" s="21"/>
      <c r="I14" s="22"/>
      <c r="J14" s="17"/>
    </row>
    <row r="15" spans="1:10">
      <c r="A15" s="18" t="s">
        <v>6</v>
      </c>
      <c r="B15" s="43">
        <v>0.34782999999999997</v>
      </c>
      <c r="C15" s="44">
        <v>0.39129999999999998</v>
      </c>
      <c r="D15" s="45">
        <v>0.41304000000000002</v>
      </c>
      <c r="E15" s="46">
        <f>MEDIAN(B15:D15)</f>
        <v>0.39129999999999998</v>
      </c>
      <c r="F15" s="19"/>
      <c r="G15" s="34"/>
      <c r="H15" s="21"/>
      <c r="I15" s="22" t="s">
        <v>29</v>
      </c>
      <c r="J15" s="17"/>
    </row>
    <row r="16" spans="1:10">
      <c r="A16" s="18" t="s">
        <v>9</v>
      </c>
      <c r="B16" s="43">
        <v>0.41666999999999998</v>
      </c>
      <c r="C16" s="44">
        <v>0.33333000000000002</v>
      </c>
      <c r="D16" s="45">
        <v>0.5</v>
      </c>
      <c r="E16" s="46">
        <f>MEDIAN(B16:D16)</f>
        <v>0.41666999999999998</v>
      </c>
      <c r="F16" s="19"/>
      <c r="G16" s="20"/>
      <c r="H16" s="21"/>
      <c r="I16" s="22" t="s">
        <v>29</v>
      </c>
      <c r="J16" s="17"/>
    </row>
    <row r="17" spans="1:10">
      <c r="A17" s="18" t="s">
        <v>13</v>
      </c>
      <c r="B17" s="43">
        <v>0.32099</v>
      </c>
      <c r="C17" s="44">
        <v>0.43209999999999998</v>
      </c>
      <c r="D17" s="45">
        <v>0.41975000000000001</v>
      </c>
      <c r="E17" s="46">
        <f>MEDIAN(B17:D17)</f>
        <v>0.41975000000000001</v>
      </c>
      <c r="F17" s="19"/>
      <c r="G17" s="34"/>
      <c r="H17" s="21" t="s">
        <v>29</v>
      </c>
      <c r="I17" s="22"/>
      <c r="J17" s="17"/>
    </row>
    <row r="18" spans="1:10">
      <c r="A18" s="18" t="s">
        <v>12</v>
      </c>
      <c r="B18" s="43">
        <v>0.4</v>
      </c>
      <c r="C18" s="44">
        <v>0.48</v>
      </c>
      <c r="D18" s="45">
        <v>0.48</v>
      </c>
      <c r="E18" s="46">
        <f>MEDIAN(B18:D18)</f>
        <v>0.48</v>
      </c>
      <c r="F18" s="19"/>
      <c r="G18" s="20"/>
      <c r="H18" s="21" t="s">
        <v>29</v>
      </c>
      <c r="I18" s="22" t="s">
        <v>29</v>
      </c>
      <c r="J18" s="17"/>
    </row>
    <row r="19" spans="1:10">
      <c r="A19" s="18" t="s">
        <v>18</v>
      </c>
      <c r="B19" s="43">
        <v>0.56757000000000002</v>
      </c>
      <c r="C19" s="44">
        <v>0.43242999999999998</v>
      </c>
      <c r="D19" s="45">
        <v>0.48648999999999998</v>
      </c>
      <c r="E19" s="46">
        <f>MEDIAN(B19:D19)</f>
        <v>0.48648999999999998</v>
      </c>
      <c r="F19" s="19"/>
      <c r="G19" s="34" t="s">
        <v>29</v>
      </c>
      <c r="H19" s="21"/>
      <c r="I19" s="22"/>
      <c r="J19" s="17"/>
    </row>
    <row r="20" spans="1:10">
      <c r="A20" s="18" t="s">
        <v>16</v>
      </c>
      <c r="B20" s="43">
        <v>0.33333000000000002</v>
      </c>
      <c r="C20" s="44">
        <v>0.58333000000000002</v>
      </c>
      <c r="D20" s="45">
        <v>0.58333000000000002</v>
      </c>
      <c r="E20" s="46">
        <f>MEDIAN(B20:D20)</f>
        <v>0.58333000000000002</v>
      </c>
      <c r="F20" s="19"/>
      <c r="G20" s="34"/>
      <c r="H20" s="21" t="s">
        <v>29</v>
      </c>
      <c r="I20" s="22" t="s">
        <v>29</v>
      </c>
      <c r="J20" s="17"/>
    </row>
    <row r="21" spans="1:10">
      <c r="A21" s="18" t="s">
        <v>19</v>
      </c>
      <c r="B21" s="43">
        <v>0.36842000000000003</v>
      </c>
      <c r="C21" s="44">
        <v>0.60526000000000002</v>
      </c>
      <c r="D21" s="45">
        <v>0.68420999999999998</v>
      </c>
      <c r="E21" s="46">
        <f>MEDIAN(B21:D21)</f>
        <v>0.60526000000000002</v>
      </c>
      <c r="F21" s="19"/>
      <c r="G21" s="34"/>
      <c r="H21" s="21"/>
      <c r="I21" s="22" t="s">
        <v>29</v>
      </c>
      <c r="J21" s="17"/>
    </row>
    <row r="22" spans="1:10" ht="15.75" thickBot="1">
      <c r="A22" s="23" t="s">
        <v>22</v>
      </c>
      <c r="B22" s="47">
        <v>0.42685000000000001</v>
      </c>
      <c r="C22" s="48">
        <v>0.94789999999999996</v>
      </c>
      <c r="D22" s="49">
        <v>0.94789999999999996</v>
      </c>
      <c r="E22" s="50">
        <f>MEDIAN(B22:D22)</f>
        <v>0.94789999999999996</v>
      </c>
      <c r="F22" s="24"/>
      <c r="G22" s="25"/>
      <c r="H22" s="26" t="s">
        <v>29</v>
      </c>
      <c r="I22" s="27" t="s">
        <v>29</v>
      </c>
      <c r="J22" s="17"/>
    </row>
    <row r="23" spans="1:10" ht="15.75" thickBot="1">
      <c r="G23" s="28" t="s">
        <v>35</v>
      </c>
      <c r="H23" s="29" t="s">
        <v>30</v>
      </c>
      <c r="I23" s="30" t="s">
        <v>36</v>
      </c>
    </row>
  </sheetData>
  <mergeCells count="2">
    <mergeCell ref="B1:D1"/>
    <mergeCell ref="G1:I1"/>
  </mergeCells>
  <pageMargins left="0.7" right="0.7" top="0.75" bottom="0.75" header="0.51180555555555496" footer="0.51180555555555496"/>
  <pageSetup firstPageNumber="0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22"/>
  <sheetViews>
    <sheetView tabSelected="1" workbookViewId="0">
      <selection activeCell="E11" sqref="E11"/>
    </sheetView>
  </sheetViews>
  <sheetFormatPr defaultColWidth="19.5703125" defaultRowHeight="12.75"/>
  <cols>
    <col min="1" max="1" width="6.28515625" style="3" customWidth="1"/>
    <col min="4" max="4" width="3.42578125" customWidth="1"/>
    <col min="8" max="8" width="32.5703125" bestFit="1" customWidth="1"/>
  </cols>
  <sheetData>
    <row r="1" spans="1:8" ht="13.5" thickBot="1">
      <c r="B1" s="57" t="s">
        <v>40</v>
      </c>
      <c r="C1" s="58"/>
      <c r="E1" s="3"/>
      <c r="F1" s="62" t="s">
        <v>41</v>
      </c>
      <c r="G1" s="64"/>
      <c r="H1" s="63"/>
    </row>
    <row r="2" spans="1:8" ht="13.5" thickBot="1">
      <c r="A2" s="54"/>
      <c r="B2" s="59" t="s">
        <v>38</v>
      </c>
      <c r="C2" s="60" t="s">
        <v>39</v>
      </c>
      <c r="E2" s="61"/>
      <c r="F2" s="59" t="s">
        <v>38</v>
      </c>
      <c r="G2" s="60" t="s">
        <v>39</v>
      </c>
      <c r="H2" s="65" t="s">
        <v>42</v>
      </c>
    </row>
    <row r="3" spans="1:8" ht="15">
      <c r="A3" s="55">
        <v>1</v>
      </c>
      <c r="B3" s="35" t="s">
        <v>0</v>
      </c>
      <c r="C3" s="37" t="s">
        <v>0</v>
      </c>
      <c r="E3" s="61">
        <v>1</v>
      </c>
      <c r="F3" s="35" t="s">
        <v>3</v>
      </c>
      <c r="G3" s="66" t="s">
        <v>7</v>
      </c>
      <c r="H3" s="37">
        <f>1-9</f>
        <v>-8</v>
      </c>
    </row>
    <row r="4" spans="1:8" ht="15">
      <c r="A4" s="55">
        <v>2</v>
      </c>
      <c r="B4" s="35" t="s">
        <v>2</v>
      </c>
      <c r="C4" s="37" t="s">
        <v>2</v>
      </c>
      <c r="E4" s="61">
        <v>2</v>
      </c>
      <c r="F4" s="35" t="s">
        <v>6</v>
      </c>
      <c r="G4" s="67" t="s">
        <v>10</v>
      </c>
      <c r="H4" s="37">
        <f>2-13</f>
        <v>-11</v>
      </c>
    </row>
    <row r="5" spans="1:8" ht="15.75" thickBot="1">
      <c r="A5" s="56">
        <v>3</v>
      </c>
      <c r="B5" s="38" t="s">
        <v>1</v>
      </c>
      <c r="C5" s="39" t="s">
        <v>1</v>
      </c>
      <c r="E5" s="61">
        <v>3</v>
      </c>
      <c r="F5" s="35" t="s">
        <v>9</v>
      </c>
      <c r="G5" s="67" t="s">
        <v>20</v>
      </c>
      <c r="H5" s="37">
        <f>3-14</f>
        <v>-11</v>
      </c>
    </row>
    <row r="6" spans="1:8" ht="15">
      <c r="E6" s="61">
        <v>4</v>
      </c>
      <c r="F6" s="35" t="s">
        <v>11</v>
      </c>
      <c r="G6" s="67" t="s">
        <v>4</v>
      </c>
      <c r="H6" s="37">
        <f>4-11</f>
        <v>-7</v>
      </c>
    </row>
    <row r="7" spans="1:8" ht="15">
      <c r="E7" s="61">
        <v>5</v>
      </c>
      <c r="F7" s="35" t="s">
        <v>16</v>
      </c>
      <c r="G7" s="67" t="s">
        <v>5</v>
      </c>
      <c r="H7" s="37">
        <f>5-18</f>
        <v>-13</v>
      </c>
    </row>
    <row r="8" spans="1:8" ht="15">
      <c r="E8" s="61">
        <v>6</v>
      </c>
      <c r="F8" s="35" t="s">
        <v>18</v>
      </c>
      <c r="G8" s="67" t="s">
        <v>15</v>
      </c>
      <c r="H8" s="37">
        <f>6-17</f>
        <v>-11</v>
      </c>
    </row>
    <row r="9" spans="1:8" ht="15">
      <c r="E9" s="61">
        <v>7</v>
      </c>
      <c r="F9" s="35" t="s">
        <v>4</v>
      </c>
      <c r="G9" s="67" t="s">
        <v>8</v>
      </c>
      <c r="H9" s="37">
        <f>7-4</f>
        <v>3</v>
      </c>
    </row>
    <row r="10" spans="1:8" ht="15">
      <c r="E10" s="61">
        <v>8</v>
      </c>
      <c r="F10" s="35" t="s">
        <v>7</v>
      </c>
      <c r="G10" s="67" t="s">
        <v>14</v>
      </c>
      <c r="H10" s="37">
        <f>8-1</f>
        <v>7</v>
      </c>
    </row>
    <row r="11" spans="1:8" ht="15">
      <c r="E11" s="61">
        <v>9</v>
      </c>
      <c r="F11" s="35" t="s">
        <v>5</v>
      </c>
      <c r="G11" s="67" t="s">
        <v>3</v>
      </c>
      <c r="H11" s="37">
        <f>9-5</f>
        <v>4</v>
      </c>
    </row>
    <row r="12" spans="1:8" ht="15">
      <c r="E12" s="61">
        <v>10</v>
      </c>
      <c r="F12" s="35" t="s">
        <v>15</v>
      </c>
      <c r="G12" s="67" t="s">
        <v>17</v>
      </c>
      <c r="H12" s="37">
        <f>10-6</f>
        <v>4</v>
      </c>
    </row>
    <row r="13" spans="1:8" ht="15">
      <c r="E13" s="61">
        <v>11</v>
      </c>
      <c r="F13" s="35" t="s">
        <v>13</v>
      </c>
      <c r="G13" s="67" t="s">
        <v>11</v>
      </c>
      <c r="H13" s="37">
        <f>11-15</f>
        <v>-4</v>
      </c>
    </row>
    <row r="14" spans="1:8" ht="15">
      <c r="E14" s="61">
        <v>12</v>
      </c>
      <c r="F14" s="35" t="s">
        <v>20</v>
      </c>
      <c r="G14" s="67" t="s">
        <v>21</v>
      </c>
      <c r="H14" s="37">
        <f>12-3</f>
        <v>9</v>
      </c>
    </row>
    <row r="15" spans="1:8" ht="15">
      <c r="E15" s="61">
        <v>13</v>
      </c>
      <c r="F15" s="35" t="s">
        <v>10</v>
      </c>
      <c r="G15" s="67" t="s">
        <v>6</v>
      </c>
      <c r="H15" s="37">
        <f>13-2</f>
        <v>11</v>
      </c>
    </row>
    <row r="16" spans="1:8" ht="15">
      <c r="E16" s="61">
        <v>14</v>
      </c>
      <c r="F16" s="35" t="s">
        <v>21</v>
      </c>
      <c r="G16" s="67" t="s">
        <v>9</v>
      </c>
      <c r="H16" s="37">
        <f>14-12</f>
        <v>2</v>
      </c>
    </row>
    <row r="17" spans="5:8" ht="15">
      <c r="E17" s="61">
        <v>15</v>
      </c>
      <c r="F17" s="35" t="s">
        <v>8</v>
      </c>
      <c r="G17" s="67" t="s">
        <v>13</v>
      </c>
      <c r="H17" s="37">
        <f>15-7</f>
        <v>8</v>
      </c>
    </row>
    <row r="18" spans="5:8" ht="15">
      <c r="E18" s="61">
        <v>16</v>
      </c>
      <c r="F18" s="35" t="s">
        <v>12</v>
      </c>
      <c r="G18" s="67" t="s">
        <v>12</v>
      </c>
      <c r="H18" s="37">
        <f>16-16</f>
        <v>0</v>
      </c>
    </row>
    <row r="19" spans="5:8" ht="15">
      <c r="E19" s="61">
        <v>17</v>
      </c>
      <c r="F19" s="35" t="s">
        <v>14</v>
      </c>
      <c r="G19" s="67" t="s">
        <v>18</v>
      </c>
      <c r="H19" s="37">
        <f>17-8</f>
        <v>9</v>
      </c>
    </row>
    <row r="20" spans="5:8" ht="15">
      <c r="E20" s="61">
        <v>18</v>
      </c>
      <c r="F20" s="35" t="s">
        <v>17</v>
      </c>
      <c r="G20" s="67" t="s">
        <v>16</v>
      </c>
      <c r="H20" s="37">
        <f>18-10</f>
        <v>8</v>
      </c>
    </row>
    <row r="21" spans="5:8" ht="15">
      <c r="E21" s="61">
        <v>19</v>
      </c>
      <c r="F21" s="35" t="s">
        <v>19</v>
      </c>
      <c r="G21" s="67" t="s">
        <v>19</v>
      </c>
      <c r="H21" s="37">
        <f>19-19</f>
        <v>0</v>
      </c>
    </row>
    <row r="22" spans="5:8" ht="15.75" thickBot="1">
      <c r="E22" s="61">
        <v>20</v>
      </c>
      <c r="F22" s="38" t="s">
        <v>22</v>
      </c>
      <c r="G22" s="68" t="s">
        <v>22</v>
      </c>
      <c r="H22" s="39">
        <f>20-20</f>
        <v>0</v>
      </c>
    </row>
  </sheetData>
  <mergeCells count="2">
    <mergeCell ref="B1:C1"/>
    <mergeCell ref="F1:H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lossValues</vt:lpstr>
      <vt:lpstr>pred25Values</vt:lpstr>
      <vt:lpstr>comparison of orders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ekrem</dc:creator>
  <cp:lastModifiedBy>ekrem</cp:lastModifiedBy>
  <cp:revision>0</cp:revision>
  <dcterms:created xsi:type="dcterms:W3CDTF">2010-08-24T15:50:38Z</dcterms:created>
  <dcterms:modified xsi:type="dcterms:W3CDTF">2010-08-24T16:23:27Z</dcterms:modified>
</cp:coreProperties>
</file>